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ла Романовна\Desktop\Учет 2020г\Бюджет 20-22\Изменения\4. 03.12.20\"/>
    </mc:Choice>
  </mc:AlternateContent>
  <xr:revisionPtr revIDLastSave="0" documentId="13_ncr:1_{967A9377-0BD1-4689-97F6-30B9A2503DD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Р 5" sheetId="1" r:id="rId1"/>
  </sheets>
  <definedNames>
    <definedName name="_xlnm.Print_Titles" localSheetId="0">'ПР 5'!$15:$15</definedName>
  </definedNames>
  <calcPr calcId="191029"/>
</workbook>
</file>

<file path=xl/calcChain.xml><?xml version="1.0" encoding="utf-8"?>
<calcChain xmlns="http://schemas.openxmlformats.org/spreadsheetml/2006/main">
  <c r="T93" i="1" l="1"/>
  <c r="T78" i="1" l="1"/>
  <c r="AL38" i="1" l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H39" i="1"/>
  <c r="T39" i="1"/>
  <c r="AH63" i="1"/>
  <c r="T54" i="1" l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I63" i="1"/>
  <c r="AJ63" i="1"/>
  <c r="AK63" i="1"/>
  <c r="AL63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T63" i="1" s="1"/>
  <c r="AL61" i="1" l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AL57" i="1"/>
  <c r="AL54" i="1" s="1"/>
  <c r="AK57" i="1"/>
  <c r="AJ57" i="1"/>
  <c r="AI57" i="1"/>
  <c r="AH57" i="1"/>
  <c r="AH54" i="1" s="1"/>
  <c r="AG57" i="1"/>
  <c r="AG54" i="1" s="1"/>
  <c r="AF57" i="1"/>
  <c r="AE57" i="1"/>
  <c r="AD57" i="1"/>
  <c r="AD54" i="1" s="1"/>
  <c r="AC57" i="1"/>
  <c r="AC54" i="1" s="1"/>
  <c r="AB57" i="1"/>
  <c r="AA57" i="1"/>
  <c r="Z57" i="1"/>
  <c r="Z54" i="1" s="1"/>
  <c r="Y57" i="1"/>
  <c r="Y54" i="1" s="1"/>
  <c r="X57" i="1"/>
  <c r="W57" i="1"/>
  <c r="V57" i="1"/>
  <c r="V54" i="1" s="1"/>
  <c r="U57" i="1"/>
  <c r="U54" i="1" s="1"/>
  <c r="T57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AK54" i="1" l="1"/>
  <c r="W54" i="1"/>
  <c r="AA54" i="1"/>
  <c r="AE54" i="1"/>
  <c r="AI54" i="1"/>
  <c r="X54" i="1"/>
  <c r="AB54" i="1"/>
  <c r="AF54" i="1"/>
  <c r="AJ54" i="1"/>
  <c r="T67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T75" i="1"/>
  <c r="AA28" i="1" l="1"/>
  <c r="U29" i="1"/>
  <c r="U28" i="1" s="1"/>
  <c r="V29" i="1"/>
  <c r="V28" i="1" s="1"/>
  <c r="W29" i="1"/>
  <c r="W28" i="1" s="1"/>
  <c r="X29" i="1"/>
  <c r="X28" i="1" s="1"/>
  <c r="Y29" i="1"/>
  <c r="Y28" i="1" s="1"/>
  <c r="Z29" i="1"/>
  <c r="Z28" i="1" s="1"/>
  <c r="AA29" i="1"/>
  <c r="AB29" i="1"/>
  <c r="AB28" i="1" s="1"/>
  <c r="AC29" i="1"/>
  <c r="AC28" i="1" s="1"/>
  <c r="AD29" i="1"/>
  <c r="AD28" i="1" s="1"/>
  <c r="AE29" i="1"/>
  <c r="AE28" i="1" s="1"/>
  <c r="AF29" i="1"/>
  <c r="AF28" i="1" s="1"/>
  <c r="AG29" i="1"/>
  <c r="AG28" i="1" s="1"/>
  <c r="AH29" i="1"/>
  <c r="AH28" i="1" s="1"/>
  <c r="AI29" i="1"/>
  <c r="AI28" i="1" s="1"/>
  <c r="AJ29" i="1"/>
  <c r="AJ28" i="1" s="1"/>
  <c r="AK29" i="1"/>
  <c r="AK28" i="1" s="1"/>
  <c r="AL29" i="1"/>
  <c r="AL28" i="1" s="1"/>
  <c r="T29" i="1"/>
  <c r="T28" i="1" s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T21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U96" i="1" l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T96" i="1"/>
  <c r="U93" i="1"/>
  <c r="V93" i="1"/>
  <c r="W93" i="1"/>
  <c r="X93" i="1"/>
  <c r="Y93" i="1"/>
  <c r="Z93" i="1"/>
  <c r="AA93" i="1"/>
  <c r="AB93" i="1"/>
  <c r="AC93" i="1"/>
  <c r="AD93" i="1"/>
  <c r="AE93" i="1"/>
  <c r="AF93" i="1"/>
  <c r="AG93" i="1"/>
  <c r="AH93" i="1"/>
  <c r="AI93" i="1"/>
  <c r="AJ93" i="1"/>
  <c r="AK93" i="1"/>
  <c r="AL93" i="1"/>
  <c r="AM93" i="1"/>
  <c r="AN93" i="1"/>
  <c r="AO93" i="1"/>
  <c r="U91" i="1"/>
  <c r="V91" i="1"/>
  <c r="W91" i="1"/>
  <c r="X91" i="1"/>
  <c r="Y91" i="1"/>
  <c r="Z91" i="1"/>
  <c r="AA91" i="1"/>
  <c r="AB91" i="1"/>
  <c r="AC91" i="1"/>
  <c r="AD91" i="1"/>
  <c r="AE91" i="1"/>
  <c r="AF91" i="1"/>
  <c r="AG91" i="1"/>
  <c r="AH91" i="1"/>
  <c r="AI91" i="1"/>
  <c r="AJ91" i="1"/>
  <c r="AK91" i="1"/>
  <c r="AL91" i="1"/>
  <c r="T91" i="1"/>
  <c r="U89" i="1"/>
  <c r="V89" i="1"/>
  <c r="W89" i="1"/>
  <c r="X89" i="1"/>
  <c r="Y89" i="1"/>
  <c r="Z89" i="1"/>
  <c r="AA89" i="1"/>
  <c r="AB89" i="1"/>
  <c r="AC89" i="1"/>
  <c r="AD89" i="1"/>
  <c r="AE89" i="1"/>
  <c r="AF89" i="1"/>
  <c r="AG89" i="1"/>
  <c r="AH89" i="1"/>
  <c r="AI89" i="1"/>
  <c r="AJ89" i="1"/>
  <c r="AK89" i="1"/>
  <c r="AL89" i="1"/>
  <c r="T89" i="1"/>
  <c r="U87" i="1"/>
  <c r="V87" i="1"/>
  <c r="W87" i="1"/>
  <c r="X87" i="1"/>
  <c r="Y87" i="1"/>
  <c r="Z87" i="1"/>
  <c r="AA87" i="1"/>
  <c r="AB87" i="1"/>
  <c r="AC87" i="1"/>
  <c r="AD87" i="1"/>
  <c r="AE87" i="1"/>
  <c r="AF87" i="1"/>
  <c r="AG87" i="1"/>
  <c r="AH87" i="1"/>
  <c r="AI87" i="1"/>
  <c r="AJ87" i="1"/>
  <c r="AK87" i="1"/>
  <c r="AL87" i="1"/>
  <c r="T87" i="1"/>
  <c r="U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AJ85" i="1"/>
  <c r="AK85" i="1"/>
  <c r="AL85" i="1"/>
  <c r="T85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T69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U52" i="1"/>
  <c r="U51" i="1" s="1"/>
  <c r="V52" i="1"/>
  <c r="V51" i="1" s="1"/>
  <c r="W52" i="1"/>
  <c r="W51" i="1" s="1"/>
  <c r="X52" i="1"/>
  <c r="X51" i="1" s="1"/>
  <c r="Y52" i="1"/>
  <c r="Y51" i="1" s="1"/>
  <c r="Z52" i="1"/>
  <c r="Z51" i="1" s="1"/>
  <c r="AA52" i="1"/>
  <c r="AA51" i="1" s="1"/>
  <c r="AB52" i="1"/>
  <c r="AB51" i="1" s="1"/>
  <c r="AC52" i="1"/>
  <c r="AC51" i="1" s="1"/>
  <c r="AD52" i="1"/>
  <c r="AD51" i="1" s="1"/>
  <c r="AE52" i="1"/>
  <c r="AE51" i="1" s="1"/>
  <c r="AF52" i="1"/>
  <c r="AF51" i="1" s="1"/>
  <c r="AG52" i="1"/>
  <c r="AG51" i="1" s="1"/>
  <c r="AH52" i="1"/>
  <c r="AH51" i="1" s="1"/>
  <c r="AI52" i="1"/>
  <c r="AI51" i="1" s="1"/>
  <c r="AJ52" i="1"/>
  <c r="AJ51" i="1" s="1"/>
  <c r="AK52" i="1"/>
  <c r="AK51" i="1" s="1"/>
  <c r="AL52" i="1"/>
  <c r="AL51" i="1" s="1"/>
  <c r="T52" i="1"/>
  <c r="T51" i="1" s="1"/>
  <c r="U49" i="1"/>
  <c r="U48" i="1" s="1"/>
  <c r="V49" i="1"/>
  <c r="V48" i="1" s="1"/>
  <c r="W49" i="1"/>
  <c r="W48" i="1" s="1"/>
  <c r="X49" i="1"/>
  <c r="X48" i="1" s="1"/>
  <c r="Y49" i="1"/>
  <c r="Y48" i="1" s="1"/>
  <c r="Z49" i="1"/>
  <c r="Z48" i="1" s="1"/>
  <c r="AA49" i="1"/>
  <c r="AA48" i="1" s="1"/>
  <c r="AB49" i="1"/>
  <c r="AB48" i="1" s="1"/>
  <c r="AC49" i="1"/>
  <c r="AC48" i="1" s="1"/>
  <c r="AD49" i="1"/>
  <c r="AD48" i="1" s="1"/>
  <c r="AE49" i="1"/>
  <c r="AE48" i="1" s="1"/>
  <c r="AF49" i="1"/>
  <c r="AF48" i="1" s="1"/>
  <c r="AG49" i="1"/>
  <c r="AG48" i="1" s="1"/>
  <c r="AH49" i="1"/>
  <c r="AH48" i="1" s="1"/>
  <c r="AI49" i="1"/>
  <c r="AI48" i="1" s="1"/>
  <c r="AJ49" i="1"/>
  <c r="AJ48" i="1" s="1"/>
  <c r="AK49" i="1"/>
  <c r="AK48" i="1" s="1"/>
  <c r="AL49" i="1"/>
  <c r="AL48" i="1" s="1"/>
  <c r="T49" i="1"/>
  <c r="T48" i="1" s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I39" i="1"/>
  <c r="AJ39" i="1"/>
  <c r="AK39" i="1"/>
  <c r="AL39" i="1"/>
  <c r="T45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T43" i="1"/>
  <c r="T38" i="1" s="1"/>
  <c r="U36" i="1"/>
  <c r="V36" i="1"/>
  <c r="W36" i="1"/>
  <c r="X36" i="1"/>
  <c r="Y36" i="1"/>
  <c r="Y32" i="1" s="1"/>
  <c r="Y31" i="1" s="1"/>
  <c r="Z36" i="1"/>
  <c r="AA36" i="1"/>
  <c r="AB36" i="1"/>
  <c r="AC36" i="1"/>
  <c r="AC32" i="1" s="1"/>
  <c r="AC31" i="1" s="1"/>
  <c r="AD36" i="1"/>
  <c r="AE36" i="1"/>
  <c r="AF36" i="1"/>
  <c r="AG36" i="1"/>
  <c r="AH36" i="1"/>
  <c r="AI36" i="1"/>
  <c r="AJ36" i="1"/>
  <c r="AK36" i="1"/>
  <c r="AL36" i="1"/>
  <c r="T36" i="1"/>
  <c r="U33" i="1"/>
  <c r="V33" i="1"/>
  <c r="W33" i="1"/>
  <c r="W32" i="1" s="1"/>
  <c r="W31" i="1" s="1"/>
  <c r="X33" i="1"/>
  <c r="Y33" i="1"/>
  <c r="Z33" i="1"/>
  <c r="AA33" i="1"/>
  <c r="AA32" i="1" s="1"/>
  <c r="AA31" i="1" s="1"/>
  <c r="AB33" i="1"/>
  <c r="AC33" i="1"/>
  <c r="AD33" i="1"/>
  <c r="AE33" i="1"/>
  <c r="AE32" i="1" s="1"/>
  <c r="AE31" i="1" s="1"/>
  <c r="AF33" i="1"/>
  <c r="AG33" i="1"/>
  <c r="AH33" i="1"/>
  <c r="AI33" i="1"/>
  <c r="AI32" i="1" s="1"/>
  <c r="AI31" i="1" s="1"/>
  <c r="AJ33" i="1"/>
  <c r="AK33" i="1"/>
  <c r="AL33" i="1"/>
  <c r="T33" i="1"/>
  <c r="U25" i="1"/>
  <c r="U24" i="1" s="1"/>
  <c r="U23" i="1" s="1"/>
  <c r="V25" i="1"/>
  <c r="V24" i="1" s="1"/>
  <c r="V23" i="1" s="1"/>
  <c r="W25" i="1"/>
  <c r="W24" i="1" s="1"/>
  <c r="W23" i="1" s="1"/>
  <c r="X25" i="1"/>
  <c r="X24" i="1" s="1"/>
  <c r="X23" i="1" s="1"/>
  <c r="Y25" i="1"/>
  <c r="Y24" i="1" s="1"/>
  <c r="Y23" i="1" s="1"/>
  <c r="Z25" i="1"/>
  <c r="Z24" i="1" s="1"/>
  <c r="Z23" i="1" s="1"/>
  <c r="AA25" i="1"/>
  <c r="AA24" i="1" s="1"/>
  <c r="AA23" i="1" s="1"/>
  <c r="AB25" i="1"/>
  <c r="AB24" i="1" s="1"/>
  <c r="AB23" i="1" s="1"/>
  <c r="AC25" i="1"/>
  <c r="AC24" i="1" s="1"/>
  <c r="AC23" i="1" s="1"/>
  <c r="AD25" i="1"/>
  <c r="AD24" i="1" s="1"/>
  <c r="AD23" i="1" s="1"/>
  <c r="AE25" i="1"/>
  <c r="AE24" i="1" s="1"/>
  <c r="AE23" i="1" s="1"/>
  <c r="AF25" i="1"/>
  <c r="AF24" i="1" s="1"/>
  <c r="AF23" i="1" s="1"/>
  <c r="AG25" i="1"/>
  <c r="AG24" i="1" s="1"/>
  <c r="AG23" i="1" s="1"/>
  <c r="AH25" i="1"/>
  <c r="AH24" i="1" s="1"/>
  <c r="AH23" i="1" s="1"/>
  <c r="AI25" i="1"/>
  <c r="AJ25" i="1"/>
  <c r="AJ24" i="1" s="1"/>
  <c r="AJ23" i="1" s="1"/>
  <c r="AK25" i="1"/>
  <c r="AK24" i="1" s="1"/>
  <c r="AK23" i="1" s="1"/>
  <c r="AL25" i="1"/>
  <c r="AL24" i="1" s="1"/>
  <c r="AL23" i="1" s="1"/>
  <c r="T25" i="1"/>
  <c r="T24" i="1" s="1"/>
  <c r="T23" i="1" s="1"/>
  <c r="AI24" i="1"/>
  <c r="AI23" i="1" s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T19" i="1"/>
  <c r="U17" i="1"/>
  <c r="U16" i="1" s="1"/>
  <c r="V17" i="1"/>
  <c r="W17" i="1"/>
  <c r="W16" i="1" s="1"/>
  <c r="X17" i="1"/>
  <c r="Y17" i="1"/>
  <c r="Y16" i="1" s="1"/>
  <c r="Z17" i="1"/>
  <c r="Z16" i="1" s="1"/>
  <c r="AA17" i="1"/>
  <c r="AA16" i="1" s="1"/>
  <c r="AB17" i="1"/>
  <c r="AC17" i="1"/>
  <c r="AC16" i="1" s="1"/>
  <c r="AD17" i="1"/>
  <c r="AE17" i="1"/>
  <c r="AF17" i="1"/>
  <c r="AG17" i="1"/>
  <c r="AG16" i="1" s="1"/>
  <c r="AH17" i="1"/>
  <c r="AI17" i="1"/>
  <c r="AI16" i="1" s="1"/>
  <c r="AJ17" i="1"/>
  <c r="AK17" i="1"/>
  <c r="AK16" i="1" s="1"/>
  <c r="AL17" i="1"/>
  <c r="AM17" i="1"/>
  <c r="AN17" i="1"/>
  <c r="AO17" i="1"/>
  <c r="T17" i="1"/>
  <c r="V16" i="1"/>
  <c r="AE16" i="1"/>
  <c r="AI47" i="1" l="1"/>
  <c r="AI98" i="1" s="1"/>
  <c r="Y47" i="1"/>
  <c r="Y98" i="1" s="1"/>
  <c r="AK32" i="1"/>
  <c r="AK31" i="1" s="1"/>
  <c r="AG32" i="1"/>
  <c r="AG31" i="1" s="1"/>
  <c r="U32" i="1"/>
  <c r="U31" i="1" s="1"/>
  <c r="AI66" i="1"/>
  <c r="AE66" i="1"/>
  <c r="AA66" i="1"/>
  <c r="W66" i="1"/>
  <c r="AD16" i="1"/>
  <c r="AL32" i="1"/>
  <c r="AL31" i="1" s="1"/>
  <c r="AH32" i="1"/>
  <c r="AH31" i="1" s="1"/>
  <c r="AD32" i="1"/>
  <c r="AD31" i="1" s="1"/>
  <c r="Z32" i="1"/>
  <c r="Z31" i="1" s="1"/>
  <c r="V32" i="1"/>
  <c r="V31" i="1" s="1"/>
  <c r="AD66" i="1"/>
  <c r="Z66" i="1"/>
  <c r="V66" i="1"/>
  <c r="AL16" i="1"/>
  <c r="AH16" i="1"/>
  <c r="T66" i="1"/>
  <c r="AA47" i="1"/>
  <c r="AA98" i="1" s="1"/>
  <c r="T16" i="1"/>
  <c r="AK66" i="1"/>
  <c r="AG66" i="1"/>
  <c r="AC66" i="1"/>
  <c r="Y66" i="1"/>
  <c r="U66" i="1"/>
  <c r="AE47" i="1"/>
  <c r="AE98" i="1" s="1"/>
  <c r="AG47" i="1"/>
  <c r="AL47" i="1"/>
  <c r="AH47" i="1"/>
  <c r="AD47" i="1"/>
  <c r="Z47" i="1"/>
  <c r="V47" i="1"/>
  <c r="W47" i="1"/>
  <c r="W98" i="1" s="1"/>
  <c r="AL66" i="1"/>
  <c r="AH66" i="1"/>
  <c r="T32" i="1"/>
  <c r="T31" i="1" s="1"/>
  <c r="AJ66" i="1"/>
  <c r="AF66" i="1"/>
  <c r="AB66" i="1"/>
  <c r="X66" i="1"/>
  <c r="AK47" i="1"/>
  <c r="AC47" i="1"/>
  <c r="AC98" i="1" s="1"/>
  <c r="U47" i="1"/>
  <c r="AJ47" i="1"/>
  <c r="AF47" i="1"/>
  <c r="AB47" i="1"/>
  <c r="X47" i="1"/>
  <c r="T47" i="1"/>
  <c r="AJ32" i="1"/>
  <c r="AJ31" i="1" s="1"/>
  <c r="AF32" i="1"/>
  <c r="AF31" i="1" s="1"/>
  <c r="AF98" i="1" s="1"/>
  <c r="AB32" i="1"/>
  <c r="AB31" i="1" s="1"/>
  <c r="AB98" i="1" s="1"/>
  <c r="X32" i="1"/>
  <c r="X31" i="1" s="1"/>
  <c r="AJ16" i="1"/>
  <c r="AF16" i="1"/>
  <c r="AB16" i="1"/>
  <c r="X16" i="1"/>
  <c r="AJ98" i="1" l="1"/>
  <c r="Z98" i="1"/>
  <c r="AD98" i="1"/>
  <c r="U98" i="1"/>
  <c r="AH98" i="1"/>
  <c r="AG98" i="1"/>
  <c r="X98" i="1"/>
  <c r="V98" i="1"/>
  <c r="AL98" i="1"/>
  <c r="AK98" i="1"/>
  <c r="T98" i="1"/>
</calcChain>
</file>

<file path=xl/sharedStrings.xml><?xml version="1.0" encoding="utf-8"?>
<sst xmlns="http://schemas.openxmlformats.org/spreadsheetml/2006/main" count="378" uniqueCount="153">
  <si>
    <t xml:space="preserve"> (руб.)</t>
  </si>
  <si>
    <t>Наименование</t>
  </si>
  <si>
    <t>ЦСР</t>
  </si>
  <si>
    <t>ВР</t>
  </si>
  <si>
    <t>Рз</t>
  </si>
  <si>
    <t>Пр</t>
  </si>
  <si>
    <t>Сумма</t>
  </si>
  <si>
    <t>Сумма (Ф)</t>
  </si>
  <si>
    <t>Сумма (Р)</t>
  </si>
  <si>
    <t>Сумма (М)</t>
  </si>
  <si>
    <t>Сумма (П)</t>
  </si>
  <si>
    <t>ПР</t>
  </si>
  <si>
    <t>2021 г.</t>
  </si>
  <si>
    <t>2021 г. (Ф)</t>
  </si>
  <si>
    <t>2021 г. (Р)</t>
  </si>
  <si>
    <t>2021 г. (М)</t>
  </si>
  <si>
    <t>2022 г.</t>
  </si>
  <si>
    <t>2022 г. (Ф)</t>
  </si>
  <si>
    <t>2022 г. (Р)</t>
  </si>
  <si>
    <t>2022 г. (М)</t>
  </si>
  <si>
    <t>Муниципальная программа муниципального образования Лопухинское сельское поселение муниципального образования Ломоносовского муниципального района Ленинградской области "Развитие автомобильных дорог МО Лопухинское сельское поселение "</t>
  </si>
  <si>
    <t>01.0.00.00000</t>
  </si>
  <si>
    <t>Мероприятия по ремонту и содержанию автомобильных дорог общего пользования местного значения</t>
  </si>
  <si>
    <t>01.1.00.01100</t>
  </si>
  <si>
    <t>Мероприятия по ремонту и содержанию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</si>
  <si>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200</t>
  </si>
  <si>
    <t>04</t>
  </si>
  <si>
    <t>09</t>
  </si>
  <si>
    <t>Мероприятия на капитальный ремонт и ремонт автомобильных дорог общего пользования местного значения</t>
  </si>
  <si>
    <t>01.1.00.S0140</t>
  </si>
  <si>
    <t>Мероприятия на капитальный ремонт и ремонт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</si>
  <si>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Муниципальная программа муниципального образования Лопухинское сельское поселение муниципального образования Ломоносовского муниципального района Ленинградской области "Благоустройство территории МО Лопухинское сельское поселение "</t>
  </si>
  <si>
    <t>02.0.00.00000</t>
  </si>
  <si>
    <t>Подпрограмма "Организация и содержание уличного освещения на территории МО Лопухинскоое сельское поселение"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"Благоустройство территории МО Лопухинское сельское поселение "</t>
  </si>
  <si>
    <t>02.1.00.00000</t>
  </si>
  <si>
    <t>Мероприятия по организации и содержанию линий уличного освещения.</t>
  </si>
  <si>
    <t>02.1.00.01140</t>
  </si>
  <si>
    <t>Мероприятия по организации и содержанию линий уличного освещения. (Закупка товаров, работ и услуг для обеспечения государственных (муниципальных) нужд)</t>
  </si>
  <si>
    <t>05</t>
  </si>
  <si>
    <t>03</t>
  </si>
  <si>
    <t>Мероприятия по организации и содержанию линий уличного освещения. (Иные бюджетные ассигнования)</t>
  </si>
  <si>
    <t>800</t>
  </si>
  <si>
    <t>Подпрограмма "Развитие части территории МО Лопухинскоое сельское поселение"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"Благоустройство территории МО Лопухинское сельское поселение "</t>
  </si>
  <si>
    <t>02.2.00.00000</t>
  </si>
  <si>
    <t>Мероприятия по благоустройству и развитию части территорий МО Лопухинское сельское поселение</t>
  </si>
  <si>
    <t>02.2.00.01150</t>
  </si>
  <si>
    <t>Мероприятия по благоустройству и развитию части территорий МО Лопухинское сельское поселение (Закупка товаров, работ и услуг для обеспечения государственных (муниципальных) нужд)</t>
  </si>
  <si>
    <t>Муниципальная программа муниципального образования Лопухинское сельское поселение муниципального образования Ломоносовского муниципального района Ленинградской области "Развитие культуры в МО Лопухинское сельское поселение"</t>
  </si>
  <si>
    <t>03.0.00.00000</t>
  </si>
  <si>
    <t>Подпрограмма "Создание условий для организации библиотечного обслуживания жителей МО Лопухинское сельское поселение"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"Развитие культуры в МО Лопухинское сельское поселение "</t>
  </si>
  <si>
    <t>03.1.00.00000</t>
  </si>
  <si>
    <t>Расходы на обеспечение деятельности казенных учреждений.</t>
  </si>
  <si>
    <t>03.1.00.00230</t>
  </si>
  <si>
    <t>Расходы на обеспечение деятельности казенных учреждений.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</si>
  <si>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100</t>
  </si>
  <si>
    <t>08</t>
  </si>
  <si>
    <t>01</t>
  </si>
  <si>
    <t>Расходы на обеспечение деятельности казенных учреждений. (Закупка товаров, работ и услуг для обеспечения государственных (муниципальных) нужд)</t>
  </si>
  <si>
    <t>Обеспечение выплат стимулирующего характера работникам муниципальных учреждений ЛО</t>
  </si>
  <si>
    <t>03.1.00.S0360</t>
  </si>
  <si>
    <t>Обеспечение выплат стимулирующего характера работникам муниципальных учреждений ЛО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</si>
  <si>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Подпрограмма "Создание условий для организации досуга и обеспечение жилетей МО Лопухинское сельское поселение услугами организаций культуры "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"Развитие культуры в МО Лопухинское сельское поселение "</t>
  </si>
  <si>
    <t>03.2.00.00000</t>
  </si>
  <si>
    <t>03.2.00.00230</t>
  </si>
  <si>
    <t>Расходы на обеспечение деятельности казенных учреждений. (Иные бюджетные ассигнования)</t>
  </si>
  <si>
    <t>Обеспечение выплат стимулирующего характера работникам муниципальных учреждений ЛО.</t>
  </si>
  <si>
    <t>03.2.00.S0360</t>
  </si>
  <si>
    <t>Обеспечение выплат стимулирующего характера работникам муниципальных учреждений ЛО.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</si>
  <si>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программа муниципального образования Лопухинское сельское поселение муниципального образования Ломоносовского муниципального района Ленинградской области "Социальная поддержка граждан в МО Лопухинское сельское поселение"</t>
  </si>
  <si>
    <t>04.0.00.00000</t>
  </si>
  <si>
    <t>Подпрограмма «О порядке назначения, выплаты и перерасчета пенсии за выслугу лет муниципальным служащим, замещавшим должности муниципальной службы в органах местного самоуправления МО Лопухинское сельское поселение МО Ломоносовский муниципальный район Ленинградской области »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"Социальная поддержка граждан в МО Лопухинское сельское поселение "</t>
  </si>
  <si>
    <t>04.1.00.00000</t>
  </si>
  <si>
    <t>Мероприятия по пенсионному обеспечению муниципальных служащих.</t>
  </si>
  <si>
    <t>04.1.00.01240</t>
  </si>
  <si>
    <t>Мероприятия по пенсионному обеспечению муниципальных служащих. (Социальное обеспечение и иные выплаты населению)</t>
  </si>
  <si>
    <t>300</t>
  </si>
  <si>
    <t>10</t>
  </si>
  <si>
    <t>Подпрограмма «О порядке и размерах оказания материальной помощи и социальных выплат жителям МО Лопухинское сельское поселение за счет средств местного бюджета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"Социальная поддержка граждан в МО Лопухинское сельское поселение "</t>
  </si>
  <si>
    <t>04.2.00.00000</t>
  </si>
  <si>
    <t>Мероприятия по оказанию материальной помощи и социальных выплат жителям МО Лопухинское сельское поселение.</t>
  </si>
  <si>
    <t>04.2.00.01250</t>
  </si>
  <si>
    <t>Мероприятия по оказанию материальной помощи и социальных выплат жителям МО Лопухинское сельское поселение. (Социальное обеспечение и иные выплаты населению)</t>
  </si>
  <si>
    <t>Муниципальная программа "Развитие части территорий МО Лопухинское сельское поселение МО Ломоносовский муниципальный район Ленинградской области"</t>
  </si>
  <si>
    <t>06.0.00.00000</t>
  </si>
  <si>
    <t>Мероприятия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</si>
  <si>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06.0.00.S4660</t>
  </si>
  <si>
    <t>Мероприятия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(Закупка товаров, работ и услуг для обеспечения государственных (муниципальных) нужд)</t>
  </si>
  <si>
    <t>Мероприятия на реализацию областного закона от 28 декабря 2018 года №147-оз "О старостах сельских населенных пунктов муниципальных образований Ленинградской области и содействвии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</si>
  <si>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06.0.00.S4770</t>
  </si>
  <si>
    <t>Мероприятия на реализацию областного закона от 28 декабря 2018 года №147-оз "О старостах сельских населенных пунктов муниципальных образований Ленинградской области и содействвии участию населения в осуществлении местного самоуправления в иных формах на частях территорий муниципальных образований Ленинградской области" (Закупка товаров, работ и услуг для обеспечения государственных (муниципальных) нужд)</t>
  </si>
  <si>
    <t>Реализация функций и полномочий органов местного самоуправления в рамках непрограммных направлений деятельности</t>
  </si>
  <si>
    <t>99.0.00.00000</t>
  </si>
  <si>
    <t>Обеспечение деятельности главы муниципального образования, главы местной администрации</t>
  </si>
  <si>
    <t>99.0.00.00200</t>
  </si>
  <si>
    <t>Обеспечение деятельности главы муниципального образования, главы местной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</si>
  <si>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аппаратов органов местного самоуправления</t>
  </si>
  <si>
    <t>99.0.00.00210</t>
  </si>
  <si>
    <t>Обеспечение деятельности аппаратов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</si>
  <si>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аппаратов органов местного самоуправления (Закупка товаров, работ и услуг для обеспечения государственных (муниципальных) нужд)</t>
  </si>
  <si>
    <t>Обеспечение деятельности аппаратов органов местного самоуправления (Иные бюджетные ассигнования)</t>
  </si>
  <si>
    <t>Реализация мероприятий в рамках полномочий органов местного самоуправления</t>
  </si>
  <si>
    <t>99.0.00.00280</t>
  </si>
  <si>
    <t>Реализация мероприятий в рамках полномочий органов местного самоуправления (Закупка товаров, работ и услуг для обеспечения государственных (муниципальных) нужд)</t>
  </si>
  <si>
    <t>13</t>
  </si>
  <si>
    <t>12</t>
  </si>
  <si>
    <t>02</t>
  </si>
  <si>
    <t>Расходы за счёт средств резервного фонда</t>
  </si>
  <si>
    <t>99.0.00.00290</t>
  </si>
  <si>
    <t>Расходы за счёт средств резервного фонда (Иные бюджетные ассигнования)</t>
  </si>
  <si>
    <t>11</t>
  </si>
  <si>
    <t>Иные межбюджетные трансферты по передаче полномочий по исполнению и контролю за исполнением бюджета поселения</t>
  </si>
  <si>
    <t>99.0.00.05010</t>
  </si>
  <si>
    <t>Иные межбюджетные трансферты по передаче полномочий по исполнению и контролю за исполнением бюджета поселения (Межбюджетные трансферты)</t>
  </si>
  <si>
    <t>500</t>
  </si>
  <si>
    <t>Иные межбюджетные трансферты по передаче полномочий по осуществлению внешнего муниципального финансового контроля</t>
  </si>
  <si>
    <t>99.0.00.05030</t>
  </si>
  <si>
    <t>Иные межбюджетные трансферты по передаче полномочий по осуществлению внешнего муниципального финансового контроля (Межбюджетные трансферты)</t>
  </si>
  <si>
    <t>Передача полномочий по организации ритуальных услуг и содержание мест захоронения</t>
  </si>
  <si>
    <t>99.0.00.05040</t>
  </si>
  <si>
    <t>Передача полномочий по организации ритуальных услуг и содержание мест захоронения (Межбюджетные трансферты)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</si>
  <si>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 Ленинградской области</t>
  </si>
  <si>
    <t>99.0.00.51180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</si>
  <si>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 Ленинградской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</si>
  <si>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</t>
  </si>
  <si>
    <t>99.0.00.71340</t>
  </si>
  <si>
    <t>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 (Закупка товаров, работ и услуг для обеспечения государственных (муниципальных) нужд)</t>
  </si>
  <si>
    <t>Всего</t>
  </si>
  <si>
    <t>РАСПРЕДЕЛЕНИЕ</t>
  </si>
  <si>
    <t xml:space="preserve">по целевым статьям (муниципальным программам муниципального образования Лопухинское сельское поселение и непрограммным направлениям деятельности), группам и подгруппам видов расходов классификации расходов бюджета,  а также по разделам и подразделам классификации расходов бюджетов на 2020 год и на плановый период  2021 и 2022 годов </t>
  </si>
  <si>
    <t>УТВЕРЖДЕНО</t>
  </si>
  <si>
    <t>Решением Совета депутатов</t>
  </si>
  <si>
    <t>МО Лопухинское сельское поселение</t>
  </si>
  <si>
    <t>(приложение 5)</t>
  </si>
  <si>
    <t>2020 г.</t>
  </si>
  <si>
    <t>Реализация мероприятий в рамках полномочий органов местного самоуправления (Обслуживание муниципального долга)</t>
  </si>
  <si>
    <t>01.1.00.S4200</t>
  </si>
  <si>
    <t>Мероприятия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</si>
  <si>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Мероприятия на капитальный ремонт и ремонт автомобильных дорог общего пользования местного значения, имеющих приоритетный социально значимый характер (Закупка товаров, работ и услуг для обеспечения государственных (муниципальных) нужд)</t>
  </si>
  <si>
    <t>03.2.00.S4840</t>
  </si>
  <si>
    <t>Мероприятия на поддержку развития общественной инфраструктуры муниципального значения</t>
  </si>
  <si>
    <t>Мероприятия на поддержку развития общественной инфраструктуры муниципального значения (Закупка товаров, работ и услуг для обеспечения государственных (муниципальных) нужд)</t>
  </si>
  <si>
    <t>99.0.00.00270</t>
  </si>
  <si>
    <t>Возврат средств в бюджеты других уровней бюджетной системы Российской Федерации</t>
  </si>
  <si>
    <t>Возврат средств в бюджеты других уровней бюджетной системы Российской Федерации (Иные бюджетные ассигнования)</t>
  </si>
  <si>
    <t>от «18» декабря 2019 г № 30</t>
  </si>
  <si>
    <t>07.0.00.00000</t>
  </si>
  <si>
    <t>07.0.00.S4790</t>
  </si>
  <si>
    <t>Муниципальная программа "Создание и содержание мест (площадок) накопления твердых коммунальных отходов на территории МО Лопухинское сельское поселение Ломоносовского муниципального района Ленинградской области"</t>
  </si>
  <si>
    <t>Мероприятия по созданию мест (площадок) накопления твердых коммунальных отходов</t>
  </si>
  <si>
    <t>Мероприятия по созданию мест (площадок) накопления твердых коммунальных отходов (Закупка товаров, работ и услуг для обеспечения государственных (муниципальных) нужд)</t>
  </si>
  <si>
    <t>Реализация мероприятий в рамках полномочий органов местного самоуправления (Иные бюджетные ассигнования)</t>
  </si>
  <si>
    <t>Приложение 3 к решению Совета депутатов МО Лопухинское сельское поселение от 03.12.2020 года №35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</si>
  <si>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 Ленинградской области  (Закупка товаров, работ и услуг для обеспечения государственных (муниципальных) нужд)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</si>
</sst>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?"/>
    <numFmt numFmtId="165" formatCode="0.0"/>
  </numFmts>
  <fonts count="10" x14ac:knownFonts="1">
    <font>
      <sz val="11"/>
      <color indexed="8"/>
      <name val="Calibri"/>
      <family val="2"/>
      <scheme val="minor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scheme val="minor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1" xfId="0" applyNumberFormat="1" applyFont="1" applyFill="1" applyBorder="1" applyAlignment="1">
      <alignment horizontal="right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right" vertical="center" wrapText="1"/>
    </xf>
    <xf numFmtId="164" fontId="4" fillId="2" borderId="2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/>
    <xf numFmtId="165" fontId="4" fillId="2" borderId="2" xfId="0" applyNumberFormat="1" applyFont="1" applyFill="1" applyBorder="1" applyAlignment="1">
      <alignment horizontal="right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justify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2" fontId="7" fillId="0" borderId="0" xfId="0" applyNumberFormat="1" applyFont="1"/>
    <xf numFmtId="2" fontId="6" fillId="0" borderId="0" xfId="0" applyNumberFormat="1" applyFont="1" applyAlignment="1">
      <alignment vertical="top" wrapText="1"/>
    </xf>
    <xf numFmtId="2" fontId="5" fillId="0" borderId="1" xfId="0" applyNumberFormat="1" applyFont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right" vertical="center" wrapText="1"/>
    </xf>
    <xf numFmtId="2" fontId="4" fillId="2" borderId="1" xfId="0" applyNumberFormat="1" applyFont="1" applyFill="1" applyBorder="1" applyAlignment="1">
      <alignment horizontal="right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right" vertical="center" wrapText="1"/>
    </xf>
    <xf numFmtId="2" fontId="0" fillId="0" borderId="0" xfId="0" applyNumberFormat="1"/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right"/>
    </xf>
    <xf numFmtId="2" fontId="7" fillId="0" borderId="1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R98"/>
  <sheetViews>
    <sheetView tabSelected="1" topLeftCell="A76" workbookViewId="0">
      <selection activeCell="AS94" sqref="AS94"/>
    </sheetView>
  </sheetViews>
  <sheetFormatPr defaultRowHeight="14.45" customHeight="1" x14ac:dyDescent="0.25"/>
  <cols>
    <col min="1" max="1" width="80.7109375" customWidth="1"/>
    <col min="2" max="2" width="15" customWidth="1"/>
    <col min="3" max="15" width="8" hidden="1"/>
    <col min="16" max="16" width="1.42578125" hidden="1" customWidth="1"/>
    <col min="17" max="17" width="7.85546875" customWidth="1"/>
    <col min="18" max="18" width="6.140625" customWidth="1"/>
    <col min="19" max="19" width="5.7109375" customWidth="1"/>
    <col min="20" max="20" width="14.7109375" style="24" customWidth="1"/>
    <col min="21" max="33" width="8" style="24" hidden="1" customWidth="1"/>
    <col min="34" max="34" width="14.5703125" style="24" customWidth="1"/>
    <col min="35" max="37" width="8" style="24" hidden="1"/>
    <col min="38" max="38" width="14.28515625" style="24" customWidth="1"/>
    <col min="39" max="41" width="8" hidden="1"/>
  </cols>
  <sheetData>
    <row r="1" spans="1:44" ht="46.5" customHeight="1" x14ac:dyDescent="0.25">
      <c r="T1" s="30" t="s">
        <v>151</v>
      </c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</row>
    <row r="3" spans="1:44" ht="14.45" customHeight="1" x14ac:dyDescent="0.25"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8" t="s">
        <v>129</v>
      </c>
      <c r="AM3" s="11"/>
      <c r="AN3" s="11"/>
      <c r="AO3" s="11"/>
      <c r="AP3" s="11"/>
      <c r="AQ3" s="11"/>
      <c r="AR3" s="11"/>
    </row>
    <row r="4" spans="1:44" ht="14.45" customHeight="1" x14ac:dyDescent="0.25">
      <c r="T4" s="33" t="s">
        <v>130</v>
      </c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12"/>
      <c r="AN4" s="12"/>
      <c r="AO4" s="12"/>
      <c r="AP4" s="12"/>
      <c r="AQ4" s="12"/>
      <c r="AR4" s="12"/>
    </row>
    <row r="5" spans="1:44" ht="14.45" customHeight="1" x14ac:dyDescent="0.25">
      <c r="T5" s="34" t="s">
        <v>131</v>
      </c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</row>
    <row r="6" spans="1:44" ht="14.45" customHeight="1" x14ac:dyDescent="0.25"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34" t="s">
        <v>144</v>
      </c>
      <c r="AI6" s="34"/>
      <c r="AJ6" s="34"/>
      <c r="AK6" s="34"/>
      <c r="AL6" s="34"/>
    </row>
    <row r="7" spans="1:44" ht="14.45" customHeight="1" x14ac:dyDescent="0.25"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34" t="s">
        <v>132</v>
      </c>
      <c r="AI7" s="34"/>
      <c r="AJ7" s="34"/>
      <c r="AK7" s="34"/>
      <c r="AL7" s="34"/>
    </row>
    <row r="9" spans="1:44" ht="16.899999999999999" customHeight="1" x14ac:dyDescent="0.25">
      <c r="A9" s="32" t="s">
        <v>127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1"/>
      <c r="AN9" s="1"/>
      <c r="AO9" s="1"/>
    </row>
    <row r="10" spans="1:44" ht="51.6" customHeight="1" x14ac:dyDescent="0.25">
      <c r="A10" s="31" t="s">
        <v>128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1"/>
      <c r="AN10" s="1"/>
      <c r="AO10" s="1"/>
    </row>
    <row r="11" spans="1:44" ht="32.450000000000003" customHeight="1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"/>
      <c r="AN11" s="1"/>
      <c r="AO11" s="1"/>
    </row>
    <row r="12" spans="1:44" ht="15.6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1" t="s">
        <v>0</v>
      </c>
      <c r="AM12" s="3" t="s">
        <v>0</v>
      </c>
      <c r="AN12" s="3" t="s">
        <v>0</v>
      </c>
      <c r="AO12" s="3" t="s">
        <v>0</v>
      </c>
    </row>
    <row r="13" spans="1:44" ht="15" x14ac:dyDescent="0.25">
      <c r="A13" s="28" t="s">
        <v>1</v>
      </c>
      <c r="B13" s="28" t="s">
        <v>2</v>
      </c>
      <c r="C13" s="28" t="s">
        <v>2</v>
      </c>
      <c r="D13" s="28" t="s">
        <v>2</v>
      </c>
      <c r="E13" s="28" t="s">
        <v>2</v>
      </c>
      <c r="F13" s="28" t="s">
        <v>2</v>
      </c>
      <c r="G13" s="28" t="s">
        <v>2</v>
      </c>
      <c r="H13" s="28" t="s">
        <v>2</v>
      </c>
      <c r="I13" s="28" t="s">
        <v>2</v>
      </c>
      <c r="J13" s="28" t="s">
        <v>2</v>
      </c>
      <c r="K13" s="28" t="s">
        <v>2</v>
      </c>
      <c r="L13" s="28" t="s">
        <v>2</v>
      </c>
      <c r="M13" s="28" t="s">
        <v>2</v>
      </c>
      <c r="N13" s="28" t="s">
        <v>2</v>
      </c>
      <c r="O13" s="28" t="s">
        <v>2</v>
      </c>
      <c r="P13" s="28" t="s">
        <v>2</v>
      </c>
      <c r="Q13" s="28" t="s">
        <v>3</v>
      </c>
      <c r="R13" s="28" t="s">
        <v>4</v>
      </c>
      <c r="S13" s="28" t="s">
        <v>11</v>
      </c>
      <c r="T13" s="29" t="s">
        <v>133</v>
      </c>
      <c r="U13" s="29" t="s">
        <v>7</v>
      </c>
      <c r="V13" s="29" t="s">
        <v>8</v>
      </c>
      <c r="W13" s="29" t="s">
        <v>9</v>
      </c>
      <c r="X13" s="29" t="s">
        <v>6</v>
      </c>
      <c r="Y13" s="29" t="s">
        <v>7</v>
      </c>
      <c r="Z13" s="29" t="s">
        <v>8</v>
      </c>
      <c r="AA13" s="29" t="s">
        <v>9</v>
      </c>
      <c r="AB13" s="29" t="s">
        <v>10</v>
      </c>
      <c r="AC13" s="29" t="s">
        <v>6</v>
      </c>
      <c r="AD13" s="29" t="s">
        <v>7</v>
      </c>
      <c r="AE13" s="29" t="s">
        <v>8</v>
      </c>
      <c r="AF13" s="29" t="s">
        <v>9</v>
      </c>
      <c r="AG13" s="29" t="s">
        <v>10</v>
      </c>
      <c r="AH13" s="29" t="s">
        <v>12</v>
      </c>
      <c r="AI13" s="29" t="s">
        <v>13</v>
      </c>
      <c r="AJ13" s="29" t="s">
        <v>14</v>
      </c>
      <c r="AK13" s="29" t="s">
        <v>15</v>
      </c>
      <c r="AL13" s="29" t="s">
        <v>16</v>
      </c>
      <c r="AM13" s="28" t="s">
        <v>17</v>
      </c>
      <c r="AN13" s="28" t="s">
        <v>18</v>
      </c>
      <c r="AO13" s="28" t="s">
        <v>19</v>
      </c>
    </row>
    <row r="14" spans="1:44" ht="15" x14ac:dyDescent="0.25">
      <c r="A14" s="28"/>
      <c r="B14" s="28" t="s">
        <v>2</v>
      </c>
      <c r="C14" s="28" t="s">
        <v>2</v>
      </c>
      <c r="D14" s="28" t="s">
        <v>2</v>
      </c>
      <c r="E14" s="28" t="s">
        <v>2</v>
      </c>
      <c r="F14" s="28" t="s">
        <v>2</v>
      </c>
      <c r="G14" s="28" t="s">
        <v>2</v>
      </c>
      <c r="H14" s="28" t="s">
        <v>2</v>
      </c>
      <c r="I14" s="28" t="s">
        <v>2</v>
      </c>
      <c r="J14" s="28" t="s">
        <v>2</v>
      </c>
      <c r="K14" s="28" t="s">
        <v>2</v>
      </c>
      <c r="L14" s="28" t="s">
        <v>2</v>
      </c>
      <c r="M14" s="28" t="s">
        <v>2</v>
      </c>
      <c r="N14" s="28" t="s">
        <v>2</v>
      </c>
      <c r="O14" s="28" t="s">
        <v>2</v>
      </c>
      <c r="P14" s="28" t="s">
        <v>2</v>
      </c>
      <c r="Q14" s="28" t="s">
        <v>3</v>
      </c>
      <c r="R14" s="28" t="s">
        <v>4</v>
      </c>
      <c r="S14" s="28" t="s">
        <v>5</v>
      </c>
      <c r="T14" s="29" t="s">
        <v>6</v>
      </c>
      <c r="U14" s="29" t="s">
        <v>7</v>
      </c>
      <c r="V14" s="29" t="s">
        <v>8</v>
      </c>
      <c r="W14" s="29" t="s">
        <v>9</v>
      </c>
      <c r="X14" s="29" t="s">
        <v>6</v>
      </c>
      <c r="Y14" s="29" t="s">
        <v>7</v>
      </c>
      <c r="Z14" s="29" t="s">
        <v>8</v>
      </c>
      <c r="AA14" s="29" t="s">
        <v>9</v>
      </c>
      <c r="AB14" s="29" t="s">
        <v>10</v>
      </c>
      <c r="AC14" s="29" t="s">
        <v>6</v>
      </c>
      <c r="AD14" s="29" t="s">
        <v>7</v>
      </c>
      <c r="AE14" s="29" t="s">
        <v>8</v>
      </c>
      <c r="AF14" s="29" t="s">
        <v>9</v>
      </c>
      <c r="AG14" s="29" t="s">
        <v>10</v>
      </c>
      <c r="AH14" s="29" t="s">
        <v>6</v>
      </c>
      <c r="AI14" s="29" t="s">
        <v>7</v>
      </c>
      <c r="AJ14" s="29" t="s">
        <v>8</v>
      </c>
      <c r="AK14" s="29" t="s">
        <v>9</v>
      </c>
      <c r="AL14" s="29" t="s">
        <v>6</v>
      </c>
      <c r="AM14" s="28" t="s">
        <v>7</v>
      </c>
      <c r="AN14" s="28" t="s">
        <v>8</v>
      </c>
      <c r="AO14" s="28" t="s">
        <v>9</v>
      </c>
    </row>
    <row r="15" spans="1:44" ht="15.75" hidden="1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4"/>
      <c r="AN15" s="4"/>
      <c r="AO15" s="4"/>
    </row>
    <row r="16" spans="1:44" ht="79.150000000000006" customHeight="1" x14ac:dyDescent="0.25">
      <c r="A16" s="6" t="s">
        <v>20</v>
      </c>
      <c r="B16" s="7" t="s">
        <v>21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5"/>
      <c r="R16" s="7"/>
      <c r="S16" s="7"/>
      <c r="T16" s="23">
        <f>T17+T19+T21</f>
        <v>7040593.0500000007</v>
      </c>
      <c r="U16" s="23">
        <f t="shared" ref="U16:AL16" si="0">U17+U19</f>
        <v>0</v>
      </c>
      <c r="V16" s="23">
        <f t="shared" si="0"/>
        <v>0</v>
      </c>
      <c r="W16" s="23">
        <f t="shared" si="0"/>
        <v>0</v>
      </c>
      <c r="X16" s="23">
        <f t="shared" si="0"/>
        <v>0</v>
      </c>
      <c r="Y16" s="23">
        <f t="shared" si="0"/>
        <v>0</v>
      </c>
      <c r="Z16" s="23">
        <f t="shared" si="0"/>
        <v>0</v>
      </c>
      <c r="AA16" s="23">
        <f t="shared" si="0"/>
        <v>0</v>
      </c>
      <c r="AB16" s="23">
        <f t="shared" si="0"/>
        <v>0</v>
      </c>
      <c r="AC16" s="23">
        <f t="shared" si="0"/>
        <v>0</v>
      </c>
      <c r="AD16" s="23">
        <f t="shared" si="0"/>
        <v>0</v>
      </c>
      <c r="AE16" s="23">
        <f t="shared" si="0"/>
        <v>0</v>
      </c>
      <c r="AF16" s="23">
        <f t="shared" si="0"/>
        <v>0</v>
      </c>
      <c r="AG16" s="23">
        <f t="shared" si="0"/>
        <v>0</v>
      </c>
      <c r="AH16" s="23">
        <f t="shared" si="0"/>
        <v>4323500</v>
      </c>
      <c r="AI16" s="23">
        <f t="shared" si="0"/>
        <v>0</v>
      </c>
      <c r="AJ16" s="23">
        <f t="shared" si="0"/>
        <v>0</v>
      </c>
      <c r="AK16" s="23">
        <f t="shared" si="0"/>
        <v>0</v>
      </c>
      <c r="AL16" s="23">
        <f t="shared" si="0"/>
        <v>4251500</v>
      </c>
      <c r="AM16" s="8"/>
      <c r="AN16" s="8"/>
      <c r="AO16" s="8"/>
    </row>
    <row r="17" spans="1:41" ht="31.7" customHeight="1" x14ac:dyDescent="0.25">
      <c r="A17" s="6" t="s">
        <v>22</v>
      </c>
      <c r="B17" s="7" t="s">
        <v>23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5"/>
      <c r="R17" s="7"/>
      <c r="S17" s="7"/>
      <c r="T17" s="23">
        <f>T18</f>
        <v>2320682.85</v>
      </c>
      <c r="U17" s="23">
        <f t="shared" ref="U17:AO17" si="1">U18</f>
        <v>0</v>
      </c>
      <c r="V17" s="23">
        <f t="shared" si="1"/>
        <v>0</v>
      </c>
      <c r="W17" s="23">
        <f t="shared" si="1"/>
        <v>0</v>
      </c>
      <c r="X17" s="23">
        <f t="shared" si="1"/>
        <v>0</v>
      </c>
      <c r="Y17" s="23">
        <f t="shared" si="1"/>
        <v>0</v>
      </c>
      <c r="Z17" s="23">
        <f t="shared" si="1"/>
        <v>0</v>
      </c>
      <c r="AA17" s="23">
        <f t="shared" si="1"/>
        <v>0</v>
      </c>
      <c r="AB17" s="23">
        <f t="shared" si="1"/>
        <v>0</v>
      </c>
      <c r="AC17" s="23">
        <f t="shared" si="1"/>
        <v>0</v>
      </c>
      <c r="AD17" s="23">
        <f t="shared" si="1"/>
        <v>0</v>
      </c>
      <c r="AE17" s="23">
        <f t="shared" si="1"/>
        <v>0</v>
      </c>
      <c r="AF17" s="23">
        <f t="shared" si="1"/>
        <v>0</v>
      </c>
      <c r="AG17" s="23">
        <f t="shared" si="1"/>
        <v>0</v>
      </c>
      <c r="AH17" s="23">
        <f t="shared" si="1"/>
        <v>2716000</v>
      </c>
      <c r="AI17" s="23">
        <f t="shared" si="1"/>
        <v>0</v>
      </c>
      <c r="AJ17" s="23">
        <f t="shared" si="1"/>
        <v>0</v>
      </c>
      <c r="AK17" s="23">
        <f t="shared" si="1"/>
        <v>0</v>
      </c>
      <c r="AL17" s="23">
        <f t="shared" si="1"/>
        <v>2644000</v>
      </c>
      <c r="AM17" s="13">
        <f t="shared" si="1"/>
        <v>0</v>
      </c>
      <c r="AN17" s="13">
        <f t="shared" si="1"/>
        <v>0</v>
      </c>
      <c r="AO17" s="13">
        <f t="shared" si="1"/>
        <v>0</v>
      </c>
    </row>
    <row r="18" spans="1:41" ht="63.4" customHeight="1" x14ac:dyDescent="0.25">
      <c r="A18" s="6" t="s">
        <v>24</v>
      </c>
      <c r="B18" s="7" t="s">
        <v>23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5" t="s">
        <v>25</v>
      </c>
      <c r="R18" s="7" t="s">
        <v>26</v>
      </c>
      <c r="S18" s="7" t="s">
        <v>27</v>
      </c>
      <c r="T18" s="23">
        <v>2320682.85</v>
      </c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>
        <v>2716000</v>
      </c>
      <c r="AI18" s="23"/>
      <c r="AJ18" s="23"/>
      <c r="AK18" s="23"/>
      <c r="AL18" s="23">
        <v>2644000</v>
      </c>
      <c r="AM18" s="8"/>
      <c r="AN18" s="8"/>
      <c r="AO18" s="8"/>
    </row>
    <row r="19" spans="1:41" ht="31.7" customHeight="1" x14ac:dyDescent="0.25">
      <c r="A19" s="6" t="s">
        <v>28</v>
      </c>
      <c r="B19" s="7" t="s">
        <v>29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5"/>
      <c r="R19" s="7"/>
      <c r="S19" s="7"/>
      <c r="T19" s="23">
        <f>T20</f>
        <v>4222873.8</v>
      </c>
      <c r="U19" s="23">
        <f t="shared" ref="U19:AL19" si="2">U20</f>
        <v>0</v>
      </c>
      <c r="V19" s="23">
        <f t="shared" si="2"/>
        <v>0</v>
      </c>
      <c r="W19" s="23">
        <f t="shared" si="2"/>
        <v>0</v>
      </c>
      <c r="X19" s="23">
        <f t="shared" si="2"/>
        <v>0</v>
      </c>
      <c r="Y19" s="23">
        <f t="shared" si="2"/>
        <v>0</v>
      </c>
      <c r="Z19" s="23">
        <f t="shared" si="2"/>
        <v>0</v>
      </c>
      <c r="AA19" s="23">
        <f t="shared" si="2"/>
        <v>0</v>
      </c>
      <c r="AB19" s="23">
        <f t="shared" si="2"/>
        <v>0</v>
      </c>
      <c r="AC19" s="23">
        <f t="shared" si="2"/>
        <v>0</v>
      </c>
      <c r="AD19" s="23">
        <f t="shared" si="2"/>
        <v>0</v>
      </c>
      <c r="AE19" s="23">
        <f t="shared" si="2"/>
        <v>0</v>
      </c>
      <c r="AF19" s="23">
        <f t="shared" si="2"/>
        <v>0</v>
      </c>
      <c r="AG19" s="23">
        <f t="shared" si="2"/>
        <v>0</v>
      </c>
      <c r="AH19" s="23">
        <f t="shared" si="2"/>
        <v>1607500</v>
      </c>
      <c r="AI19" s="23">
        <f t="shared" si="2"/>
        <v>0</v>
      </c>
      <c r="AJ19" s="23">
        <f t="shared" si="2"/>
        <v>0</v>
      </c>
      <c r="AK19" s="23">
        <f t="shared" si="2"/>
        <v>0</v>
      </c>
      <c r="AL19" s="23">
        <f t="shared" si="2"/>
        <v>1607500</v>
      </c>
      <c r="AM19" s="8"/>
      <c r="AN19" s="8"/>
      <c r="AO19" s="8"/>
    </row>
    <row r="20" spans="1:41" ht="63.4" customHeight="1" x14ac:dyDescent="0.25">
      <c r="A20" s="6" t="s">
        <v>30</v>
      </c>
      <c r="B20" s="7" t="s">
        <v>29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5" t="s">
        <v>25</v>
      </c>
      <c r="R20" s="7" t="s">
        <v>26</v>
      </c>
      <c r="S20" s="7" t="s">
        <v>27</v>
      </c>
      <c r="T20" s="23">
        <v>4222873.8</v>
      </c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>
        <v>1607500</v>
      </c>
      <c r="AI20" s="23"/>
      <c r="AJ20" s="23"/>
      <c r="AK20" s="23"/>
      <c r="AL20" s="23">
        <v>1607500</v>
      </c>
      <c r="AM20" s="8"/>
      <c r="AN20" s="8"/>
      <c r="AO20" s="8"/>
    </row>
    <row r="21" spans="1:41" ht="63.4" customHeight="1" x14ac:dyDescent="0.25">
      <c r="A21" s="15" t="s">
        <v>136</v>
      </c>
      <c r="B21" s="7" t="s">
        <v>135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14"/>
      <c r="R21" s="7"/>
      <c r="S21" s="7"/>
      <c r="T21" s="23">
        <f>T22</f>
        <v>497036.4</v>
      </c>
      <c r="U21" s="23">
        <f t="shared" ref="U21:AL21" si="3">U22</f>
        <v>0</v>
      </c>
      <c r="V21" s="23">
        <f t="shared" si="3"/>
        <v>0</v>
      </c>
      <c r="W21" s="23">
        <f t="shared" si="3"/>
        <v>0</v>
      </c>
      <c r="X21" s="23">
        <f t="shared" si="3"/>
        <v>0</v>
      </c>
      <c r="Y21" s="23">
        <f t="shared" si="3"/>
        <v>0</v>
      </c>
      <c r="Z21" s="23">
        <f t="shared" si="3"/>
        <v>0</v>
      </c>
      <c r="AA21" s="23">
        <f t="shared" si="3"/>
        <v>0</v>
      </c>
      <c r="AB21" s="23">
        <f t="shared" si="3"/>
        <v>0</v>
      </c>
      <c r="AC21" s="23">
        <f t="shared" si="3"/>
        <v>0</v>
      </c>
      <c r="AD21" s="23">
        <f t="shared" si="3"/>
        <v>0</v>
      </c>
      <c r="AE21" s="23">
        <f t="shared" si="3"/>
        <v>0</v>
      </c>
      <c r="AF21" s="23">
        <f t="shared" si="3"/>
        <v>0</v>
      </c>
      <c r="AG21" s="23">
        <f t="shared" si="3"/>
        <v>0</v>
      </c>
      <c r="AH21" s="23">
        <f t="shared" si="3"/>
        <v>0</v>
      </c>
      <c r="AI21" s="23">
        <f t="shared" si="3"/>
        <v>0</v>
      </c>
      <c r="AJ21" s="23">
        <f t="shared" si="3"/>
        <v>0</v>
      </c>
      <c r="AK21" s="23">
        <f t="shared" si="3"/>
        <v>0</v>
      </c>
      <c r="AL21" s="23">
        <f t="shared" si="3"/>
        <v>0</v>
      </c>
      <c r="AM21" s="8"/>
      <c r="AN21" s="8"/>
      <c r="AO21" s="8"/>
    </row>
    <row r="22" spans="1:41" ht="63.4" customHeight="1" x14ac:dyDescent="0.25">
      <c r="A22" s="15" t="s">
        <v>137</v>
      </c>
      <c r="B22" s="7" t="s">
        <v>135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14">
        <v>200</v>
      </c>
      <c r="R22" s="7" t="s">
        <v>26</v>
      </c>
      <c r="S22" s="7" t="s">
        <v>27</v>
      </c>
      <c r="T22" s="23">
        <v>497036.4</v>
      </c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>
        <v>0</v>
      </c>
      <c r="AI22" s="23"/>
      <c r="AJ22" s="23"/>
      <c r="AK22" s="23"/>
      <c r="AL22" s="23">
        <v>0</v>
      </c>
      <c r="AM22" s="8"/>
      <c r="AN22" s="8"/>
      <c r="AO22" s="8"/>
    </row>
    <row r="23" spans="1:41" ht="79.150000000000006" customHeight="1" x14ac:dyDescent="0.25">
      <c r="A23" s="6" t="s">
        <v>31</v>
      </c>
      <c r="B23" s="7" t="s">
        <v>32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5"/>
      <c r="R23" s="7"/>
      <c r="S23" s="7"/>
      <c r="T23" s="23">
        <f>T24+T28</f>
        <v>5592882</v>
      </c>
      <c r="U23" s="23">
        <f t="shared" ref="U23:AL23" si="4">U24+U28</f>
        <v>0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>
        <f t="shared" si="4"/>
        <v>0</v>
      </c>
      <c r="AD23" s="23">
        <f t="shared" si="4"/>
        <v>0</v>
      </c>
      <c r="AE23" s="23">
        <f t="shared" si="4"/>
        <v>0</v>
      </c>
      <c r="AF23" s="23">
        <f t="shared" si="4"/>
        <v>0</v>
      </c>
      <c r="AG23" s="23">
        <f t="shared" si="4"/>
        <v>0</v>
      </c>
      <c r="AH23" s="23">
        <f t="shared" si="4"/>
        <v>3059015</v>
      </c>
      <c r="AI23" s="23">
        <f t="shared" si="4"/>
        <v>1074420</v>
      </c>
      <c r="AJ23" s="23">
        <f t="shared" si="4"/>
        <v>1074420</v>
      </c>
      <c r="AK23" s="23">
        <f t="shared" si="4"/>
        <v>1074420</v>
      </c>
      <c r="AL23" s="23">
        <f t="shared" si="4"/>
        <v>2714545</v>
      </c>
      <c r="AM23" s="8"/>
      <c r="AN23" s="8"/>
      <c r="AO23" s="8"/>
    </row>
    <row r="24" spans="1:41" ht="110.65" customHeight="1" x14ac:dyDescent="0.25">
      <c r="A24" s="9" t="s">
        <v>33</v>
      </c>
      <c r="B24" s="7" t="s">
        <v>34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5"/>
      <c r="R24" s="7"/>
      <c r="S24" s="7"/>
      <c r="T24" s="23">
        <f>T25</f>
        <v>4117322</v>
      </c>
      <c r="U24" s="23">
        <f t="shared" ref="U24:AL24" si="5">U25</f>
        <v>0</v>
      </c>
      <c r="V24" s="23">
        <f t="shared" si="5"/>
        <v>0</v>
      </c>
      <c r="W24" s="23">
        <f t="shared" si="5"/>
        <v>0</v>
      </c>
      <c r="X24" s="23">
        <f t="shared" si="5"/>
        <v>0</v>
      </c>
      <c r="Y24" s="23">
        <f t="shared" si="5"/>
        <v>0</v>
      </c>
      <c r="Z24" s="23">
        <f t="shared" si="5"/>
        <v>0</v>
      </c>
      <c r="AA24" s="23">
        <f t="shared" si="5"/>
        <v>0</v>
      </c>
      <c r="AB24" s="23">
        <f t="shared" si="5"/>
        <v>0</v>
      </c>
      <c r="AC24" s="23">
        <f t="shared" si="5"/>
        <v>0</v>
      </c>
      <c r="AD24" s="23">
        <f t="shared" si="5"/>
        <v>0</v>
      </c>
      <c r="AE24" s="23">
        <f t="shared" si="5"/>
        <v>0</v>
      </c>
      <c r="AF24" s="23">
        <f t="shared" si="5"/>
        <v>0</v>
      </c>
      <c r="AG24" s="23">
        <f t="shared" si="5"/>
        <v>0</v>
      </c>
      <c r="AH24" s="23">
        <f t="shared" si="5"/>
        <v>2074420</v>
      </c>
      <c r="AI24" s="23">
        <f t="shared" si="5"/>
        <v>1074420</v>
      </c>
      <c r="AJ24" s="23">
        <f t="shared" si="5"/>
        <v>1074420</v>
      </c>
      <c r="AK24" s="23">
        <f t="shared" si="5"/>
        <v>1074420</v>
      </c>
      <c r="AL24" s="23">
        <f t="shared" si="5"/>
        <v>2274420</v>
      </c>
      <c r="AM24" s="8"/>
      <c r="AN24" s="8"/>
      <c r="AO24" s="8"/>
    </row>
    <row r="25" spans="1:41" ht="31.7" customHeight="1" x14ac:dyDescent="0.25">
      <c r="A25" s="6" t="s">
        <v>35</v>
      </c>
      <c r="B25" s="7" t="s">
        <v>36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5"/>
      <c r="R25" s="7"/>
      <c r="S25" s="7"/>
      <c r="T25" s="23">
        <f>T26+T27</f>
        <v>4117322</v>
      </c>
      <c r="U25" s="23">
        <f t="shared" ref="U25:AL25" si="6">U26+U27</f>
        <v>0</v>
      </c>
      <c r="V25" s="23">
        <f t="shared" si="6"/>
        <v>0</v>
      </c>
      <c r="W25" s="23">
        <f t="shared" si="6"/>
        <v>0</v>
      </c>
      <c r="X25" s="23">
        <f t="shared" si="6"/>
        <v>0</v>
      </c>
      <c r="Y25" s="23">
        <f t="shared" si="6"/>
        <v>0</v>
      </c>
      <c r="Z25" s="23">
        <f t="shared" si="6"/>
        <v>0</v>
      </c>
      <c r="AA25" s="23">
        <f t="shared" si="6"/>
        <v>0</v>
      </c>
      <c r="AB25" s="23">
        <f t="shared" si="6"/>
        <v>0</v>
      </c>
      <c r="AC25" s="23">
        <f t="shared" si="6"/>
        <v>0</v>
      </c>
      <c r="AD25" s="23">
        <f t="shared" si="6"/>
        <v>0</v>
      </c>
      <c r="AE25" s="23">
        <f t="shared" si="6"/>
        <v>0</v>
      </c>
      <c r="AF25" s="23">
        <f t="shared" si="6"/>
        <v>0</v>
      </c>
      <c r="AG25" s="23">
        <f t="shared" si="6"/>
        <v>0</v>
      </c>
      <c r="AH25" s="23">
        <f t="shared" si="6"/>
        <v>2074420</v>
      </c>
      <c r="AI25" s="23">
        <f t="shared" si="6"/>
        <v>1074420</v>
      </c>
      <c r="AJ25" s="23">
        <f t="shared" si="6"/>
        <v>1074420</v>
      </c>
      <c r="AK25" s="23">
        <f t="shared" si="6"/>
        <v>1074420</v>
      </c>
      <c r="AL25" s="23">
        <f t="shared" si="6"/>
        <v>2274420</v>
      </c>
      <c r="AM25" s="8"/>
      <c r="AN25" s="8"/>
      <c r="AO25" s="8"/>
    </row>
    <row r="26" spans="1:41" ht="47.45" customHeight="1" x14ac:dyDescent="0.25">
      <c r="A26" s="6" t="s">
        <v>37</v>
      </c>
      <c r="B26" s="7" t="s">
        <v>36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5" t="s">
        <v>25</v>
      </c>
      <c r="R26" s="7" t="s">
        <v>38</v>
      </c>
      <c r="S26" s="7" t="s">
        <v>39</v>
      </c>
      <c r="T26" s="23">
        <v>3823000</v>
      </c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>
        <v>2074420</v>
      </c>
      <c r="AI26" s="23">
        <v>1074420</v>
      </c>
      <c r="AJ26" s="23">
        <v>1074420</v>
      </c>
      <c r="AK26" s="23">
        <v>1074420</v>
      </c>
      <c r="AL26" s="23">
        <v>2274420</v>
      </c>
      <c r="AM26" s="8"/>
      <c r="AN26" s="8"/>
      <c r="AO26" s="8"/>
    </row>
    <row r="27" spans="1:41" ht="31.7" customHeight="1" x14ac:dyDescent="0.25">
      <c r="A27" s="6" t="s">
        <v>40</v>
      </c>
      <c r="B27" s="7" t="s">
        <v>36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5" t="s">
        <v>41</v>
      </c>
      <c r="R27" s="7" t="s">
        <v>38</v>
      </c>
      <c r="S27" s="7" t="s">
        <v>39</v>
      </c>
      <c r="T27" s="23">
        <v>294322</v>
      </c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8"/>
      <c r="AN27" s="8"/>
      <c r="AO27" s="8"/>
    </row>
    <row r="28" spans="1:41" ht="94.9" customHeight="1" x14ac:dyDescent="0.25">
      <c r="A28" s="9" t="s">
        <v>42</v>
      </c>
      <c r="B28" s="7" t="s">
        <v>43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5"/>
      <c r="R28" s="7"/>
      <c r="S28" s="7"/>
      <c r="T28" s="23">
        <f>T29</f>
        <v>1475560</v>
      </c>
      <c r="U28" s="23">
        <f t="shared" ref="U28:AL28" si="7">U29</f>
        <v>0</v>
      </c>
      <c r="V28" s="23">
        <f t="shared" si="7"/>
        <v>0</v>
      </c>
      <c r="W28" s="23">
        <f t="shared" si="7"/>
        <v>0</v>
      </c>
      <c r="X28" s="23">
        <f t="shared" si="7"/>
        <v>0</v>
      </c>
      <c r="Y28" s="23">
        <f t="shared" si="7"/>
        <v>0</v>
      </c>
      <c r="Z28" s="23">
        <f t="shared" si="7"/>
        <v>0</v>
      </c>
      <c r="AA28" s="23">
        <f t="shared" si="7"/>
        <v>0</v>
      </c>
      <c r="AB28" s="23">
        <f t="shared" si="7"/>
        <v>0</v>
      </c>
      <c r="AC28" s="23">
        <f t="shared" si="7"/>
        <v>0</v>
      </c>
      <c r="AD28" s="23">
        <f t="shared" si="7"/>
        <v>0</v>
      </c>
      <c r="AE28" s="23">
        <f t="shared" si="7"/>
        <v>0</v>
      </c>
      <c r="AF28" s="23">
        <f t="shared" si="7"/>
        <v>0</v>
      </c>
      <c r="AG28" s="23">
        <f t="shared" si="7"/>
        <v>0</v>
      </c>
      <c r="AH28" s="23">
        <f t="shared" si="7"/>
        <v>984595</v>
      </c>
      <c r="AI28" s="23">
        <f t="shared" si="7"/>
        <v>0</v>
      </c>
      <c r="AJ28" s="23">
        <f t="shared" si="7"/>
        <v>0</v>
      </c>
      <c r="AK28" s="23">
        <f t="shared" si="7"/>
        <v>0</v>
      </c>
      <c r="AL28" s="23">
        <f t="shared" si="7"/>
        <v>440125</v>
      </c>
      <c r="AM28" s="8"/>
      <c r="AN28" s="8"/>
      <c r="AO28" s="8"/>
    </row>
    <row r="29" spans="1:41" ht="31.7" customHeight="1" x14ac:dyDescent="0.25">
      <c r="A29" s="6" t="s">
        <v>44</v>
      </c>
      <c r="B29" s="7" t="s">
        <v>45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5"/>
      <c r="R29" s="7"/>
      <c r="S29" s="7"/>
      <c r="T29" s="23">
        <f>T30</f>
        <v>1475560</v>
      </c>
      <c r="U29" s="23">
        <f t="shared" ref="U29:AL29" si="8">U30</f>
        <v>0</v>
      </c>
      <c r="V29" s="23">
        <f t="shared" si="8"/>
        <v>0</v>
      </c>
      <c r="W29" s="23">
        <f t="shared" si="8"/>
        <v>0</v>
      </c>
      <c r="X29" s="23">
        <f t="shared" si="8"/>
        <v>0</v>
      </c>
      <c r="Y29" s="23">
        <f t="shared" si="8"/>
        <v>0</v>
      </c>
      <c r="Z29" s="23">
        <f t="shared" si="8"/>
        <v>0</v>
      </c>
      <c r="AA29" s="23">
        <f t="shared" si="8"/>
        <v>0</v>
      </c>
      <c r="AB29" s="23">
        <f t="shared" si="8"/>
        <v>0</v>
      </c>
      <c r="AC29" s="23">
        <f t="shared" si="8"/>
        <v>0</v>
      </c>
      <c r="AD29" s="23">
        <f t="shared" si="8"/>
        <v>0</v>
      </c>
      <c r="AE29" s="23">
        <f t="shared" si="8"/>
        <v>0</v>
      </c>
      <c r="AF29" s="23">
        <f t="shared" si="8"/>
        <v>0</v>
      </c>
      <c r="AG29" s="23">
        <f t="shared" si="8"/>
        <v>0</v>
      </c>
      <c r="AH29" s="23">
        <f t="shared" si="8"/>
        <v>984595</v>
      </c>
      <c r="AI29" s="23">
        <f t="shared" si="8"/>
        <v>0</v>
      </c>
      <c r="AJ29" s="23">
        <f t="shared" si="8"/>
        <v>0</v>
      </c>
      <c r="AK29" s="23">
        <f t="shared" si="8"/>
        <v>0</v>
      </c>
      <c r="AL29" s="23">
        <f t="shared" si="8"/>
        <v>440125</v>
      </c>
      <c r="AM29" s="8"/>
      <c r="AN29" s="8"/>
      <c r="AO29" s="8"/>
    </row>
    <row r="30" spans="1:41" ht="47.45" customHeight="1" x14ac:dyDescent="0.25">
      <c r="A30" s="6" t="s">
        <v>46</v>
      </c>
      <c r="B30" s="7" t="s">
        <v>45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5" t="s">
        <v>25</v>
      </c>
      <c r="R30" s="7" t="s">
        <v>38</v>
      </c>
      <c r="S30" s="7" t="s">
        <v>39</v>
      </c>
      <c r="T30" s="23">
        <v>1475560</v>
      </c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>
        <v>984595</v>
      </c>
      <c r="AI30" s="23"/>
      <c r="AJ30" s="23"/>
      <c r="AK30" s="23"/>
      <c r="AL30" s="23">
        <v>440125</v>
      </c>
      <c r="AM30" s="8"/>
      <c r="AN30" s="8"/>
      <c r="AO30" s="8"/>
    </row>
    <row r="31" spans="1:41" ht="79.150000000000006" customHeight="1" x14ac:dyDescent="0.25">
      <c r="A31" s="6" t="s">
        <v>47</v>
      </c>
      <c r="B31" s="7" t="s">
        <v>48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5"/>
      <c r="R31" s="7"/>
      <c r="S31" s="7"/>
      <c r="T31" s="23">
        <f>T32+T38</f>
        <v>13971106.559999999</v>
      </c>
      <c r="U31" s="23">
        <f t="shared" ref="U31:AL31" si="9">U32+U38</f>
        <v>0</v>
      </c>
      <c r="V31" s="23">
        <f t="shared" si="9"/>
        <v>0</v>
      </c>
      <c r="W31" s="23">
        <f t="shared" si="9"/>
        <v>0</v>
      </c>
      <c r="X31" s="23">
        <f t="shared" si="9"/>
        <v>0</v>
      </c>
      <c r="Y31" s="23">
        <f t="shared" si="9"/>
        <v>0</v>
      </c>
      <c r="Z31" s="23">
        <f t="shared" si="9"/>
        <v>0</v>
      </c>
      <c r="AA31" s="23">
        <f t="shared" si="9"/>
        <v>0</v>
      </c>
      <c r="AB31" s="23">
        <f t="shared" si="9"/>
        <v>0</v>
      </c>
      <c r="AC31" s="23">
        <f t="shared" si="9"/>
        <v>0</v>
      </c>
      <c r="AD31" s="23">
        <f t="shared" si="9"/>
        <v>0</v>
      </c>
      <c r="AE31" s="23">
        <f t="shared" si="9"/>
        <v>0</v>
      </c>
      <c r="AF31" s="23">
        <f t="shared" si="9"/>
        <v>0</v>
      </c>
      <c r="AG31" s="23">
        <f t="shared" si="9"/>
        <v>0</v>
      </c>
      <c r="AH31" s="23">
        <f t="shared" si="9"/>
        <v>9160833</v>
      </c>
      <c r="AI31" s="23">
        <f t="shared" si="9"/>
        <v>0</v>
      </c>
      <c r="AJ31" s="23">
        <f t="shared" si="9"/>
        <v>0</v>
      </c>
      <c r="AK31" s="23">
        <f t="shared" si="9"/>
        <v>0</v>
      </c>
      <c r="AL31" s="23">
        <f t="shared" si="9"/>
        <v>9271933</v>
      </c>
      <c r="AM31" s="8"/>
      <c r="AN31" s="8"/>
      <c r="AO31" s="8"/>
    </row>
    <row r="32" spans="1:41" ht="110.65" customHeight="1" x14ac:dyDescent="0.25">
      <c r="A32" s="9" t="s">
        <v>49</v>
      </c>
      <c r="B32" s="7" t="s">
        <v>50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5"/>
      <c r="R32" s="7"/>
      <c r="S32" s="7"/>
      <c r="T32" s="23">
        <f>T33+T36</f>
        <v>1397401</v>
      </c>
      <c r="U32" s="23">
        <f t="shared" ref="U32:AL32" si="10">U33+U36</f>
        <v>0</v>
      </c>
      <c r="V32" s="23">
        <f t="shared" si="10"/>
        <v>0</v>
      </c>
      <c r="W32" s="23">
        <f t="shared" si="10"/>
        <v>0</v>
      </c>
      <c r="X32" s="23">
        <f t="shared" si="10"/>
        <v>0</v>
      </c>
      <c r="Y32" s="23">
        <f t="shared" si="10"/>
        <v>0</v>
      </c>
      <c r="Z32" s="23">
        <f t="shared" si="10"/>
        <v>0</v>
      </c>
      <c r="AA32" s="23">
        <f t="shared" si="10"/>
        <v>0</v>
      </c>
      <c r="AB32" s="23">
        <f t="shared" si="10"/>
        <v>0</v>
      </c>
      <c r="AC32" s="23">
        <f t="shared" si="10"/>
        <v>0</v>
      </c>
      <c r="AD32" s="23">
        <f t="shared" si="10"/>
        <v>0</v>
      </c>
      <c r="AE32" s="23">
        <f t="shared" si="10"/>
        <v>0</v>
      </c>
      <c r="AF32" s="23">
        <f t="shared" si="10"/>
        <v>0</v>
      </c>
      <c r="AG32" s="23">
        <f t="shared" si="10"/>
        <v>0</v>
      </c>
      <c r="AH32" s="23">
        <f t="shared" si="10"/>
        <v>701068</v>
      </c>
      <c r="AI32" s="23">
        <f t="shared" si="10"/>
        <v>0</v>
      </c>
      <c r="AJ32" s="23">
        <f t="shared" si="10"/>
        <v>0</v>
      </c>
      <c r="AK32" s="23">
        <f t="shared" si="10"/>
        <v>0</v>
      </c>
      <c r="AL32" s="23">
        <f t="shared" si="10"/>
        <v>701068</v>
      </c>
      <c r="AM32" s="8"/>
      <c r="AN32" s="8"/>
      <c r="AO32" s="8"/>
    </row>
    <row r="33" spans="1:41" ht="31.7" customHeight="1" x14ac:dyDescent="0.25">
      <c r="A33" s="6" t="s">
        <v>51</v>
      </c>
      <c r="B33" s="7" t="s">
        <v>52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5"/>
      <c r="R33" s="7"/>
      <c r="S33" s="7"/>
      <c r="T33" s="23">
        <f>T34+T35</f>
        <v>772441</v>
      </c>
      <c r="U33" s="23">
        <f t="shared" ref="U33:AL33" si="11">U34+U35</f>
        <v>0</v>
      </c>
      <c r="V33" s="23">
        <f t="shared" si="11"/>
        <v>0</v>
      </c>
      <c r="W33" s="23">
        <f t="shared" si="11"/>
        <v>0</v>
      </c>
      <c r="X33" s="23">
        <f t="shared" si="11"/>
        <v>0</v>
      </c>
      <c r="Y33" s="23">
        <f t="shared" si="11"/>
        <v>0</v>
      </c>
      <c r="Z33" s="23">
        <f t="shared" si="11"/>
        <v>0</v>
      </c>
      <c r="AA33" s="23">
        <f t="shared" si="11"/>
        <v>0</v>
      </c>
      <c r="AB33" s="23">
        <f t="shared" si="11"/>
        <v>0</v>
      </c>
      <c r="AC33" s="23">
        <f t="shared" si="11"/>
        <v>0</v>
      </c>
      <c r="AD33" s="23">
        <f t="shared" si="11"/>
        <v>0</v>
      </c>
      <c r="AE33" s="23">
        <f t="shared" si="11"/>
        <v>0</v>
      </c>
      <c r="AF33" s="23">
        <f t="shared" si="11"/>
        <v>0</v>
      </c>
      <c r="AG33" s="23">
        <f t="shared" si="11"/>
        <v>0</v>
      </c>
      <c r="AH33" s="23">
        <f t="shared" si="11"/>
        <v>513580</v>
      </c>
      <c r="AI33" s="23">
        <f t="shared" si="11"/>
        <v>0</v>
      </c>
      <c r="AJ33" s="23">
        <f t="shared" si="11"/>
        <v>0</v>
      </c>
      <c r="AK33" s="23">
        <f t="shared" si="11"/>
        <v>0</v>
      </c>
      <c r="AL33" s="23">
        <f t="shared" si="11"/>
        <v>513580</v>
      </c>
      <c r="AM33" s="8"/>
      <c r="AN33" s="8"/>
      <c r="AO33" s="8"/>
    </row>
    <row r="34" spans="1:41" ht="79.150000000000006" customHeight="1" x14ac:dyDescent="0.25">
      <c r="A34" s="6" t="s">
        <v>53</v>
      </c>
      <c r="B34" s="7" t="s">
        <v>52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5" t="s">
        <v>54</v>
      </c>
      <c r="R34" s="7" t="s">
        <v>55</v>
      </c>
      <c r="S34" s="7" t="s">
        <v>56</v>
      </c>
      <c r="T34" s="23">
        <v>681041</v>
      </c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>
        <v>408580</v>
      </c>
      <c r="AI34" s="23"/>
      <c r="AJ34" s="23"/>
      <c r="AK34" s="23"/>
      <c r="AL34" s="23">
        <v>408580</v>
      </c>
      <c r="AM34" s="8"/>
      <c r="AN34" s="8"/>
      <c r="AO34" s="8"/>
    </row>
    <row r="35" spans="1:41" ht="47.45" customHeight="1" x14ac:dyDescent="0.25">
      <c r="A35" s="6" t="s">
        <v>57</v>
      </c>
      <c r="B35" s="7" t="s">
        <v>52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5" t="s">
        <v>25</v>
      </c>
      <c r="R35" s="7" t="s">
        <v>55</v>
      </c>
      <c r="S35" s="7" t="s">
        <v>56</v>
      </c>
      <c r="T35" s="23">
        <v>91400</v>
      </c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>
        <v>105000</v>
      </c>
      <c r="AI35" s="23"/>
      <c r="AJ35" s="23"/>
      <c r="AK35" s="23"/>
      <c r="AL35" s="23">
        <v>105000</v>
      </c>
      <c r="AM35" s="8"/>
      <c r="AN35" s="8"/>
      <c r="AO35" s="8"/>
    </row>
    <row r="36" spans="1:41" ht="31.7" customHeight="1" x14ac:dyDescent="0.25">
      <c r="A36" s="6" t="s">
        <v>58</v>
      </c>
      <c r="B36" s="7" t="s">
        <v>59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5"/>
      <c r="R36" s="7"/>
      <c r="S36" s="7"/>
      <c r="T36" s="23">
        <f>T37</f>
        <v>624960</v>
      </c>
      <c r="U36" s="23">
        <f t="shared" ref="U36:AL36" si="12">U37</f>
        <v>0</v>
      </c>
      <c r="V36" s="23">
        <f t="shared" si="12"/>
        <v>0</v>
      </c>
      <c r="W36" s="23">
        <f t="shared" si="12"/>
        <v>0</v>
      </c>
      <c r="X36" s="23">
        <f t="shared" si="12"/>
        <v>0</v>
      </c>
      <c r="Y36" s="23">
        <f t="shared" si="12"/>
        <v>0</v>
      </c>
      <c r="Z36" s="23">
        <f t="shared" si="12"/>
        <v>0</v>
      </c>
      <c r="AA36" s="23">
        <f t="shared" si="12"/>
        <v>0</v>
      </c>
      <c r="AB36" s="23">
        <f t="shared" si="12"/>
        <v>0</v>
      </c>
      <c r="AC36" s="23">
        <f t="shared" si="12"/>
        <v>0</v>
      </c>
      <c r="AD36" s="23">
        <f t="shared" si="12"/>
        <v>0</v>
      </c>
      <c r="AE36" s="23">
        <f t="shared" si="12"/>
        <v>0</v>
      </c>
      <c r="AF36" s="23">
        <f t="shared" si="12"/>
        <v>0</v>
      </c>
      <c r="AG36" s="23">
        <f t="shared" si="12"/>
        <v>0</v>
      </c>
      <c r="AH36" s="23">
        <f t="shared" si="12"/>
        <v>187488</v>
      </c>
      <c r="AI36" s="23">
        <f t="shared" si="12"/>
        <v>0</v>
      </c>
      <c r="AJ36" s="23">
        <f t="shared" si="12"/>
        <v>0</v>
      </c>
      <c r="AK36" s="23">
        <f t="shared" si="12"/>
        <v>0</v>
      </c>
      <c r="AL36" s="23">
        <f t="shared" si="12"/>
        <v>187488</v>
      </c>
      <c r="AM36" s="8"/>
      <c r="AN36" s="8"/>
      <c r="AO36" s="8"/>
    </row>
    <row r="37" spans="1:41" ht="94.9" customHeight="1" x14ac:dyDescent="0.25">
      <c r="A37" s="9" t="s">
        <v>60</v>
      </c>
      <c r="B37" s="7" t="s">
        <v>59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5" t="s">
        <v>54</v>
      </c>
      <c r="R37" s="7" t="s">
        <v>55</v>
      </c>
      <c r="S37" s="7" t="s">
        <v>56</v>
      </c>
      <c r="T37" s="23">
        <v>624960</v>
      </c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>
        <v>187488</v>
      </c>
      <c r="AI37" s="23"/>
      <c r="AJ37" s="23"/>
      <c r="AK37" s="23"/>
      <c r="AL37" s="23">
        <v>187488</v>
      </c>
      <c r="AM37" s="8"/>
      <c r="AN37" s="8"/>
      <c r="AO37" s="8"/>
    </row>
    <row r="38" spans="1:41" ht="110.65" customHeight="1" x14ac:dyDescent="0.25">
      <c r="A38" s="9" t="s">
        <v>61</v>
      </c>
      <c r="B38" s="7" t="s">
        <v>62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5"/>
      <c r="R38" s="7"/>
      <c r="S38" s="7"/>
      <c r="T38" s="23">
        <f>T39+T43+T45</f>
        <v>12573705.559999999</v>
      </c>
      <c r="U38" s="23">
        <f t="shared" ref="U38:AK38" si="13">U39+U43+U45</f>
        <v>0</v>
      </c>
      <c r="V38" s="23">
        <f t="shared" si="13"/>
        <v>0</v>
      </c>
      <c r="W38" s="23">
        <f t="shared" si="13"/>
        <v>0</v>
      </c>
      <c r="X38" s="23">
        <f t="shared" si="13"/>
        <v>0</v>
      </c>
      <c r="Y38" s="23">
        <f t="shared" si="13"/>
        <v>0</v>
      </c>
      <c r="Z38" s="23">
        <f t="shared" si="13"/>
        <v>0</v>
      </c>
      <c r="AA38" s="23">
        <f t="shared" si="13"/>
        <v>0</v>
      </c>
      <c r="AB38" s="23">
        <f t="shared" si="13"/>
        <v>0</v>
      </c>
      <c r="AC38" s="23">
        <f t="shared" si="13"/>
        <v>0</v>
      </c>
      <c r="AD38" s="23">
        <f t="shared" si="13"/>
        <v>0</v>
      </c>
      <c r="AE38" s="23">
        <f t="shared" si="13"/>
        <v>0</v>
      </c>
      <c r="AF38" s="23">
        <f t="shared" si="13"/>
        <v>0</v>
      </c>
      <c r="AG38" s="23">
        <f t="shared" si="13"/>
        <v>0</v>
      </c>
      <c r="AH38" s="23">
        <f t="shared" si="13"/>
        <v>8459765</v>
      </c>
      <c r="AI38" s="23">
        <f t="shared" si="13"/>
        <v>0</v>
      </c>
      <c r="AJ38" s="23">
        <f t="shared" si="13"/>
        <v>0</v>
      </c>
      <c r="AK38" s="23">
        <f t="shared" si="13"/>
        <v>0</v>
      </c>
      <c r="AL38" s="23">
        <f>AL39+AL43+AL45</f>
        <v>8570865</v>
      </c>
      <c r="AM38" s="8"/>
      <c r="AN38" s="8"/>
      <c r="AO38" s="8"/>
    </row>
    <row r="39" spans="1:41" ht="31.7" customHeight="1" x14ac:dyDescent="0.25">
      <c r="A39" s="6" t="s">
        <v>51</v>
      </c>
      <c r="B39" s="7" t="s">
        <v>63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5"/>
      <c r="R39" s="7"/>
      <c r="S39" s="7"/>
      <c r="T39" s="23">
        <f>T40+T41+T42</f>
        <v>6800009.5599999996</v>
      </c>
      <c r="U39" s="23">
        <f t="shared" ref="U39:AL39" si="14">U40+U41+U42</f>
        <v>0</v>
      </c>
      <c r="V39" s="23">
        <f t="shared" si="14"/>
        <v>0</v>
      </c>
      <c r="W39" s="23">
        <f t="shared" si="14"/>
        <v>0</v>
      </c>
      <c r="X39" s="23">
        <f t="shared" si="14"/>
        <v>0</v>
      </c>
      <c r="Y39" s="23">
        <f t="shared" si="14"/>
        <v>0</v>
      </c>
      <c r="Z39" s="23">
        <f t="shared" si="14"/>
        <v>0</v>
      </c>
      <c r="AA39" s="23">
        <f t="shared" si="14"/>
        <v>0</v>
      </c>
      <c r="AB39" s="23">
        <f t="shared" si="14"/>
        <v>0</v>
      </c>
      <c r="AC39" s="23">
        <f t="shared" si="14"/>
        <v>0</v>
      </c>
      <c r="AD39" s="23">
        <f t="shared" si="14"/>
        <v>0</v>
      </c>
      <c r="AE39" s="23">
        <f t="shared" si="14"/>
        <v>0</v>
      </c>
      <c r="AF39" s="23">
        <f t="shared" si="14"/>
        <v>0</v>
      </c>
      <c r="AG39" s="23">
        <f t="shared" si="14"/>
        <v>0</v>
      </c>
      <c r="AH39" s="23">
        <f>AH40+AH41+AH42</f>
        <v>6109853</v>
      </c>
      <c r="AI39" s="23">
        <f t="shared" si="14"/>
        <v>0</v>
      </c>
      <c r="AJ39" s="23">
        <f t="shared" si="14"/>
        <v>0</v>
      </c>
      <c r="AK39" s="23">
        <f t="shared" si="14"/>
        <v>0</v>
      </c>
      <c r="AL39" s="23">
        <f t="shared" si="14"/>
        <v>6220953</v>
      </c>
      <c r="AM39" s="8"/>
      <c r="AN39" s="8"/>
      <c r="AO39" s="8"/>
    </row>
    <row r="40" spans="1:41" ht="79.150000000000006" customHeight="1" x14ac:dyDescent="0.25">
      <c r="A40" s="6" t="s">
        <v>53</v>
      </c>
      <c r="B40" s="7" t="s">
        <v>63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5" t="s">
        <v>54</v>
      </c>
      <c r="R40" s="7" t="s">
        <v>55</v>
      </c>
      <c r="S40" s="7" t="s">
        <v>56</v>
      </c>
      <c r="T40" s="23">
        <v>2307767</v>
      </c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>
        <v>2323653</v>
      </c>
      <c r="AI40" s="23"/>
      <c r="AJ40" s="23"/>
      <c r="AK40" s="23"/>
      <c r="AL40" s="23">
        <v>2323653</v>
      </c>
      <c r="AM40" s="8"/>
      <c r="AN40" s="8"/>
      <c r="AO40" s="8"/>
    </row>
    <row r="41" spans="1:41" ht="47.45" customHeight="1" x14ac:dyDescent="0.25">
      <c r="A41" s="6" t="s">
        <v>57</v>
      </c>
      <c r="B41" s="7" t="s">
        <v>63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5" t="s">
        <v>25</v>
      </c>
      <c r="R41" s="7" t="s">
        <v>55</v>
      </c>
      <c r="S41" s="7" t="s">
        <v>56</v>
      </c>
      <c r="T41" s="23">
        <v>4269093.93</v>
      </c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>
        <v>3776200</v>
      </c>
      <c r="AI41" s="23"/>
      <c r="AJ41" s="23"/>
      <c r="AK41" s="23"/>
      <c r="AL41" s="23">
        <v>3887300</v>
      </c>
      <c r="AM41" s="8"/>
      <c r="AN41" s="8"/>
      <c r="AO41" s="8"/>
    </row>
    <row r="42" spans="1:41" ht="31.7" customHeight="1" x14ac:dyDescent="0.25">
      <c r="A42" s="6" t="s">
        <v>64</v>
      </c>
      <c r="B42" s="7" t="s">
        <v>63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5" t="s">
        <v>41</v>
      </c>
      <c r="R42" s="7" t="s">
        <v>55</v>
      </c>
      <c r="S42" s="7" t="s">
        <v>56</v>
      </c>
      <c r="T42" s="23">
        <v>223148.63</v>
      </c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>
        <v>10000</v>
      </c>
      <c r="AI42" s="23"/>
      <c r="AJ42" s="23"/>
      <c r="AK42" s="23"/>
      <c r="AL42" s="23">
        <v>10000</v>
      </c>
      <c r="AM42" s="8"/>
      <c r="AN42" s="8"/>
      <c r="AO42" s="8"/>
    </row>
    <row r="43" spans="1:41" ht="31.7" customHeight="1" x14ac:dyDescent="0.25">
      <c r="A43" s="6" t="s">
        <v>65</v>
      </c>
      <c r="B43" s="7" t="s">
        <v>66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5"/>
      <c r="R43" s="7"/>
      <c r="S43" s="7"/>
      <c r="T43" s="23">
        <f>T44</f>
        <v>3773640</v>
      </c>
      <c r="U43" s="23">
        <f t="shared" ref="U43:AL43" si="15">U44</f>
        <v>0</v>
      </c>
      <c r="V43" s="23">
        <f t="shared" si="15"/>
        <v>0</v>
      </c>
      <c r="W43" s="23">
        <f t="shared" si="15"/>
        <v>0</v>
      </c>
      <c r="X43" s="23">
        <f t="shared" si="15"/>
        <v>0</v>
      </c>
      <c r="Y43" s="23">
        <f t="shared" si="15"/>
        <v>0</v>
      </c>
      <c r="Z43" s="23">
        <f t="shared" si="15"/>
        <v>0</v>
      </c>
      <c r="AA43" s="23">
        <f t="shared" si="15"/>
        <v>0</v>
      </c>
      <c r="AB43" s="23">
        <f t="shared" si="15"/>
        <v>0</v>
      </c>
      <c r="AC43" s="23">
        <f t="shared" si="15"/>
        <v>0</v>
      </c>
      <c r="AD43" s="23">
        <f t="shared" si="15"/>
        <v>0</v>
      </c>
      <c r="AE43" s="23">
        <f t="shared" si="15"/>
        <v>0</v>
      </c>
      <c r="AF43" s="23">
        <f t="shared" si="15"/>
        <v>0</v>
      </c>
      <c r="AG43" s="23">
        <f t="shared" si="15"/>
        <v>0</v>
      </c>
      <c r="AH43" s="23">
        <f t="shared" si="15"/>
        <v>2349912</v>
      </c>
      <c r="AI43" s="23">
        <f t="shared" si="15"/>
        <v>0</v>
      </c>
      <c r="AJ43" s="23">
        <f t="shared" si="15"/>
        <v>0</v>
      </c>
      <c r="AK43" s="23">
        <f t="shared" si="15"/>
        <v>0</v>
      </c>
      <c r="AL43" s="23">
        <f t="shared" si="15"/>
        <v>2349912</v>
      </c>
      <c r="AM43" s="8"/>
      <c r="AN43" s="8"/>
      <c r="AO43" s="8"/>
    </row>
    <row r="44" spans="1:41" ht="94.9" customHeight="1" x14ac:dyDescent="0.25">
      <c r="A44" s="9" t="s">
        <v>67</v>
      </c>
      <c r="B44" s="7" t="s">
        <v>66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5" t="s">
        <v>54</v>
      </c>
      <c r="R44" s="7" t="s">
        <v>55</v>
      </c>
      <c r="S44" s="7" t="s">
        <v>56</v>
      </c>
      <c r="T44" s="23">
        <v>3773640</v>
      </c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>
        <v>2349912</v>
      </c>
      <c r="AI44" s="23"/>
      <c r="AJ44" s="23"/>
      <c r="AK44" s="23"/>
      <c r="AL44" s="23">
        <v>2349912</v>
      </c>
      <c r="AM44" s="8"/>
      <c r="AN44" s="8"/>
      <c r="AO44" s="8"/>
    </row>
    <row r="45" spans="1:41" ht="47.45" customHeight="1" x14ac:dyDescent="0.25">
      <c r="A45" s="6" t="s">
        <v>139</v>
      </c>
      <c r="B45" s="7" t="s">
        <v>138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5"/>
      <c r="R45" s="7"/>
      <c r="S45" s="7"/>
      <c r="T45" s="23">
        <f>T46</f>
        <v>2000056</v>
      </c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8"/>
      <c r="AN45" s="8"/>
      <c r="AO45" s="8"/>
    </row>
    <row r="46" spans="1:41" ht="79.150000000000006" customHeight="1" x14ac:dyDescent="0.25">
      <c r="A46" s="6" t="s">
        <v>140</v>
      </c>
      <c r="B46" s="7" t="s">
        <v>138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5" t="s">
        <v>25</v>
      </c>
      <c r="R46" s="7" t="s">
        <v>55</v>
      </c>
      <c r="S46" s="7" t="s">
        <v>56</v>
      </c>
      <c r="T46" s="23">
        <v>2000056</v>
      </c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8"/>
      <c r="AN46" s="8"/>
      <c r="AO46" s="8"/>
    </row>
    <row r="47" spans="1:41" ht="79.150000000000006" customHeight="1" x14ac:dyDescent="0.25">
      <c r="A47" s="6" t="s">
        <v>68</v>
      </c>
      <c r="B47" s="7" t="s">
        <v>69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5"/>
      <c r="R47" s="7"/>
      <c r="S47" s="7"/>
      <c r="T47" s="23">
        <f>T48+T51</f>
        <v>918400</v>
      </c>
      <c r="U47" s="23">
        <f t="shared" ref="U47:AL47" si="16">U48+U51</f>
        <v>0</v>
      </c>
      <c r="V47" s="23">
        <f t="shared" si="16"/>
        <v>0</v>
      </c>
      <c r="W47" s="23">
        <f t="shared" si="16"/>
        <v>0</v>
      </c>
      <c r="X47" s="23">
        <f t="shared" si="16"/>
        <v>0</v>
      </c>
      <c r="Y47" s="23">
        <f t="shared" si="16"/>
        <v>0</v>
      </c>
      <c r="Z47" s="23">
        <f t="shared" si="16"/>
        <v>0</v>
      </c>
      <c r="AA47" s="23">
        <f t="shared" si="16"/>
        <v>0</v>
      </c>
      <c r="AB47" s="23">
        <f t="shared" si="16"/>
        <v>0</v>
      </c>
      <c r="AC47" s="23">
        <f t="shared" si="16"/>
        <v>0</v>
      </c>
      <c r="AD47" s="23">
        <f t="shared" si="16"/>
        <v>0</v>
      </c>
      <c r="AE47" s="23">
        <f t="shared" si="16"/>
        <v>0</v>
      </c>
      <c r="AF47" s="23">
        <f t="shared" si="16"/>
        <v>0</v>
      </c>
      <c r="AG47" s="23">
        <f t="shared" si="16"/>
        <v>0</v>
      </c>
      <c r="AH47" s="23">
        <f t="shared" si="16"/>
        <v>920000</v>
      </c>
      <c r="AI47" s="23">
        <f t="shared" si="16"/>
        <v>0</v>
      </c>
      <c r="AJ47" s="23">
        <f t="shared" si="16"/>
        <v>0</v>
      </c>
      <c r="AK47" s="23">
        <f t="shared" si="16"/>
        <v>0</v>
      </c>
      <c r="AL47" s="23">
        <f t="shared" si="16"/>
        <v>920000</v>
      </c>
      <c r="AM47" s="8"/>
      <c r="AN47" s="8"/>
      <c r="AO47" s="8"/>
    </row>
    <row r="48" spans="1:41" ht="158.1" customHeight="1" x14ac:dyDescent="0.25">
      <c r="A48" s="9" t="s">
        <v>70</v>
      </c>
      <c r="B48" s="7" t="s">
        <v>71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5"/>
      <c r="R48" s="7"/>
      <c r="S48" s="7"/>
      <c r="T48" s="23">
        <f>T49</f>
        <v>733400</v>
      </c>
      <c r="U48" s="23">
        <f t="shared" ref="U48:AL49" si="17">U49</f>
        <v>0</v>
      </c>
      <c r="V48" s="23">
        <f t="shared" si="17"/>
        <v>0</v>
      </c>
      <c r="W48" s="23">
        <f t="shared" si="17"/>
        <v>0</v>
      </c>
      <c r="X48" s="23">
        <f t="shared" si="17"/>
        <v>0</v>
      </c>
      <c r="Y48" s="23">
        <f t="shared" si="17"/>
        <v>0</v>
      </c>
      <c r="Z48" s="23">
        <f t="shared" si="17"/>
        <v>0</v>
      </c>
      <c r="AA48" s="23">
        <f t="shared" si="17"/>
        <v>0</v>
      </c>
      <c r="AB48" s="23">
        <f t="shared" si="17"/>
        <v>0</v>
      </c>
      <c r="AC48" s="23">
        <f t="shared" si="17"/>
        <v>0</v>
      </c>
      <c r="AD48" s="23">
        <f t="shared" si="17"/>
        <v>0</v>
      </c>
      <c r="AE48" s="23">
        <f t="shared" si="17"/>
        <v>0</v>
      </c>
      <c r="AF48" s="23">
        <f t="shared" si="17"/>
        <v>0</v>
      </c>
      <c r="AG48" s="23">
        <f t="shared" si="17"/>
        <v>0</v>
      </c>
      <c r="AH48" s="23">
        <f t="shared" si="17"/>
        <v>750000</v>
      </c>
      <c r="AI48" s="23">
        <f t="shared" si="17"/>
        <v>0</v>
      </c>
      <c r="AJ48" s="23">
        <f t="shared" si="17"/>
        <v>0</v>
      </c>
      <c r="AK48" s="23">
        <f t="shared" si="17"/>
        <v>0</v>
      </c>
      <c r="AL48" s="23">
        <f t="shared" si="17"/>
        <v>750000</v>
      </c>
      <c r="AM48" s="8"/>
      <c r="AN48" s="8"/>
      <c r="AO48" s="8"/>
    </row>
    <row r="49" spans="1:41" ht="31.7" customHeight="1" x14ac:dyDescent="0.25">
      <c r="A49" s="6" t="s">
        <v>72</v>
      </c>
      <c r="B49" s="7" t="s">
        <v>73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5"/>
      <c r="R49" s="7"/>
      <c r="S49" s="7"/>
      <c r="T49" s="23">
        <f>T50</f>
        <v>733400</v>
      </c>
      <c r="U49" s="23">
        <f t="shared" si="17"/>
        <v>0</v>
      </c>
      <c r="V49" s="23">
        <f t="shared" si="17"/>
        <v>0</v>
      </c>
      <c r="W49" s="23">
        <f t="shared" si="17"/>
        <v>0</v>
      </c>
      <c r="X49" s="23">
        <f t="shared" si="17"/>
        <v>0</v>
      </c>
      <c r="Y49" s="23">
        <f t="shared" si="17"/>
        <v>0</v>
      </c>
      <c r="Z49" s="23">
        <f t="shared" si="17"/>
        <v>0</v>
      </c>
      <c r="AA49" s="23">
        <f t="shared" si="17"/>
        <v>0</v>
      </c>
      <c r="AB49" s="23">
        <f t="shared" si="17"/>
        <v>0</v>
      </c>
      <c r="AC49" s="23">
        <f t="shared" si="17"/>
        <v>0</v>
      </c>
      <c r="AD49" s="23">
        <f t="shared" si="17"/>
        <v>0</v>
      </c>
      <c r="AE49" s="23">
        <f t="shared" si="17"/>
        <v>0</v>
      </c>
      <c r="AF49" s="23">
        <f t="shared" si="17"/>
        <v>0</v>
      </c>
      <c r="AG49" s="23">
        <f t="shared" si="17"/>
        <v>0</v>
      </c>
      <c r="AH49" s="23">
        <f t="shared" si="17"/>
        <v>750000</v>
      </c>
      <c r="AI49" s="23">
        <f t="shared" si="17"/>
        <v>0</v>
      </c>
      <c r="AJ49" s="23">
        <f t="shared" si="17"/>
        <v>0</v>
      </c>
      <c r="AK49" s="23">
        <f t="shared" si="17"/>
        <v>0</v>
      </c>
      <c r="AL49" s="23">
        <f t="shared" si="17"/>
        <v>750000</v>
      </c>
      <c r="AM49" s="8"/>
      <c r="AN49" s="8"/>
      <c r="AO49" s="8"/>
    </row>
    <row r="50" spans="1:41" ht="47.45" customHeight="1" x14ac:dyDescent="0.25">
      <c r="A50" s="6" t="s">
        <v>74</v>
      </c>
      <c r="B50" s="7" t="s">
        <v>73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5" t="s">
        <v>75</v>
      </c>
      <c r="R50" s="7" t="s">
        <v>76</v>
      </c>
      <c r="S50" s="7" t="s">
        <v>56</v>
      </c>
      <c r="T50" s="23">
        <v>733400</v>
      </c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>
        <v>750000</v>
      </c>
      <c r="AI50" s="23"/>
      <c r="AJ50" s="23"/>
      <c r="AK50" s="23"/>
      <c r="AL50" s="23">
        <v>750000</v>
      </c>
      <c r="AM50" s="8"/>
      <c r="AN50" s="8"/>
      <c r="AO50" s="8"/>
    </row>
    <row r="51" spans="1:41" ht="126.4" customHeight="1" x14ac:dyDescent="0.25">
      <c r="A51" s="9" t="s">
        <v>77</v>
      </c>
      <c r="B51" s="7" t="s">
        <v>78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5"/>
      <c r="R51" s="7"/>
      <c r="S51" s="7"/>
      <c r="T51" s="23">
        <f>T52</f>
        <v>185000</v>
      </c>
      <c r="U51" s="23">
        <f t="shared" ref="U51:AL52" si="18">U52</f>
        <v>0</v>
      </c>
      <c r="V51" s="23">
        <f t="shared" si="18"/>
        <v>0</v>
      </c>
      <c r="W51" s="23">
        <f t="shared" si="18"/>
        <v>0</v>
      </c>
      <c r="X51" s="23">
        <f t="shared" si="18"/>
        <v>0</v>
      </c>
      <c r="Y51" s="23">
        <f t="shared" si="18"/>
        <v>0</v>
      </c>
      <c r="Z51" s="23">
        <f t="shared" si="18"/>
        <v>0</v>
      </c>
      <c r="AA51" s="23">
        <f t="shared" si="18"/>
        <v>0</v>
      </c>
      <c r="AB51" s="23">
        <f t="shared" si="18"/>
        <v>0</v>
      </c>
      <c r="AC51" s="23">
        <f t="shared" si="18"/>
        <v>0</v>
      </c>
      <c r="AD51" s="23">
        <f t="shared" si="18"/>
        <v>0</v>
      </c>
      <c r="AE51" s="23">
        <f t="shared" si="18"/>
        <v>0</v>
      </c>
      <c r="AF51" s="23">
        <f t="shared" si="18"/>
        <v>0</v>
      </c>
      <c r="AG51" s="23">
        <f t="shared" si="18"/>
        <v>0</v>
      </c>
      <c r="AH51" s="23">
        <f t="shared" si="18"/>
        <v>170000</v>
      </c>
      <c r="AI51" s="23">
        <f t="shared" si="18"/>
        <v>0</v>
      </c>
      <c r="AJ51" s="23">
        <f t="shared" si="18"/>
        <v>0</v>
      </c>
      <c r="AK51" s="23">
        <f t="shared" si="18"/>
        <v>0</v>
      </c>
      <c r="AL51" s="23">
        <f t="shared" si="18"/>
        <v>170000</v>
      </c>
      <c r="AM51" s="8"/>
      <c r="AN51" s="8"/>
      <c r="AO51" s="8"/>
    </row>
    <row r="52" spans="1:41" ht="31.7" customHeight="1" x14ac:dyDescent="0.25">
      <c r="A52" s="6" t="s">
        <v>79</v>
      </c>
      <c r="B52" s="7" t="s">
        <v>80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5"/>
      <c r="R52" s="7"/>
      <c r="S52" s="7"/>
      <c r="T52" s="23">
        <f>T53</f>
        <v>185000</v>
      </c>
      <c r="U52" s="23">
        <f t="shared" si="18"/>
        <v>0</v>
      </c>
      <c r="V52" s="23">
        <f t="shared" si="18"/>
        <v>0</v>
      </c>
      <c r="W52" s="23">
        <f t="shared" si="18"/>
        <v>0</v>
      </c>
      <c r="X52" s="23">
        <f t="shared" si="18"/>
        <v>0</v>
      </c>
      <c r="Y52" s="23">
        <f t="shared" si="18"/>
        <v>0</v>
      </c>
      <c r="Z52" s="23">
        <f t="shared" si="18"/>
        <v>0</v>
      </c>
      <c r="AA52" s="23">
        <f t="shared" si="18"/>
        <v>0</v>
      </c>
      <c r="AB52" s="23">
        <f t="shared" si="18"/>
        <v>0</v>
      </c>
      <c r="AC52" s="23">
        <f t="shared" si="18"/>
        <v>0</v>
      </c>
      <c r="AD52" s="23">
        <f t="shared" si="18"/>
        <v>0</v>
      </c>
      <c r="AE52" s="23">
        <f t="shared" si="18"/>
        <v>0</v>
      </c>
      <c r="AF52" s="23">
        <f t="shared" si="18"/>
        <v>0</v>
      </c>
      <c r="AG52" s="23">
        <f t="shared" si="18"/>
        <v>0</v>
      </c>
      <c r="AH52" s="23">
        <f t="shared" si="18"/>
        <v>170000</v>
      </c>
      <c r="AI52" s="23">
        <f t="shared" si="18"/>
        <v>0</v>
      </c>
      <c r="AJ52" s="23">
        <f t="shared" si="18"/>
        <v>0</v>
      </c>
      <c r="AK52" s="23">
        <f t="shared" si="18"/>
        <v>0</v>
      </c>
      <c r="AL52" s="23">
        <f t="shared" si="18"/>
        <v>170000</v>
      </c>
      <c r="AM52" s="8"/>
      <c r="AN52" s="8"/>
      <c r="AO52" s="8"/>
    </row>
    <row r="53" spans="1:41" ht="47.45" customHeight="1" x14ac:dyDescent="0.25">
      <c r="A53" s="6" t="s">
        <v>81</v>
      </c>
      <c r="B53" s="7" t="s">
        <v>80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5" t="s">
        <v>75</v>
      </c>
      <c r="R53" s="7" t="s">
        <v>76</v>
      </c>
      <c r="S53" s="7" t="s">
        <v>39</v>
      </c>
      <c r="T53" s="23">
        <v>185000</v>
      </c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>
        <v>170000</v>
      </c>
      <c r="AI53" s="23"/>
      <c r="AJ53" s="23"/>
      <c r="AK53" s="23"/>
      <c r="AL53" s="23">
        <v>170000</v>
      </c>
      <c r="AM53" s="8"/>
      <c r="AN53" s="8"/>
      <c r="AO53" s="8"/>
    </row>
    <row r="54" spans="1:41" ht="47.45" customHeight="1" x14ac:dyDescent="0.25">
      <c r="A54" s="6" t="s">
        <v>82</v>
      </c>
      <c r="B54" s="7" t="s">
        <v>83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5"/>
      <c r="R54" s="7"/>
      <c r="S54" s="7"/>
      <c r="T54" s="23">
        <f>T55+T57+T61+T59</f>
        <v>2468380</v>
      </c>
      <c r="U54" s="23">
        <f t="shared" ref="U54:AL54" si="19">U55+U57+U61+U59</f>
        <v>0</v>
      </c>
      <c r="V54" s="23">
        <f t="shared" si="19"/>
        <v>0</v>
      </c>
      <c r="W54" s="23">
        <f t="shared" si="19"/>
        <v>0</v>
      </c>
      <c r="X54" s="23">
        <f t="shared" si="19"/>
        <v>0</v>
      </c>
      <c r="Y54" s="23">
        <f t="shared" si="19"/>
        <v>0</v>
      </c>
      <c r="Z54" s="23">
        <f t="shared" si="19"/>
        <v>0</v>
      </c>
      <c r="AA54" s="23">
        <f t="shared" si="19"/>
        <v>0</v>
      </c>
      <c r="AB54" s="23">
        <f t="shared" si="19"/>
        <v>0</v>
      </c>
      <c r="AC54" s="23">
        <f t="shared" si="19"/>
        <v>0</v>
      </c>
      <c r="AD54" s="23">
        <f t="shared" si="19"/>
        <v>0</v>
      </c>
      <c r="AE54" s="23">
        <f t="shared" si="19"/>
        <v>0</v>
      </c>
      <c r="AF54" s="23">
        <f t="shared" si="19"/>
        <v>0</v>
      </c>
      <c r="AG54" s="23">
        <f t="shared" si="19"/>
        <v>0</v>
      </c>
      <c r="AH54" s="23">
        <f t="shared" si="19"/>
        <v>293000</v>
      </c>
      <c r="AI54" s="23">
        <f t="shared" si="19"/>
        <v>0</v>
      </c>
      <c r="AJ54" s="23">
        <f t="shared" si="19"/>
        <v>0</v>
      </c>
      <c r="AK54" s="23">
        <f t="shared" si="19"/>
        <v>0</v>
      </c>
      <c r="AL54" s="23">
        <f t="shared" si="19"/>
        <v>365000</v>
      </c>
      <c r="AM54" s="8"/>
      <c r="AN54" s="8"/>
      <c r="AO54" s="8"/>
    </row>
    <row r="55" spans="1:41" ht="63.4" customHeight="1" x14ac:dyDescent="0.25">
      <c r="A55" s="6" t="s">
        <v>84</v>
      </c>
      <c r="B55" s="7" t="s">
        <v>85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25"/>
      <c r="R55" s="7"/>
      <c r="S55" s="7"/>
      <c r="T55" s="23">
        <f>T56</f>
        <v>863162</v>
      </c>
      <c r="U55" s="23">
        <f t="shared" ref="U55:AL55" si="20">U56</f>
        <v>0</v>
      </c>
      <c r="V55" s="23">
        <f t="shared" si="20"/>
        <v>0</v>
      </c>
      <c r="W55" s="23">
        <f t="shared" si="20"/>
        <v>0</v>
      </c>
      <c r="X55" s="23">
        <f t="shared" si="20"/>
        <v>0</v>
      </c>
      <c r="Y55" s="23">
        <f t="shared" si="20"/>
        <v>0</v>
      </c>
      <c r="Z55" s="23">
        <f t="shared" si="20"/>
        <v>0</v>
      </c>
      <c r="AA55" s="23">
        <f t="shared" si="20"/>
        <v>0</v>
      </c>
      <c r="AB55" s="23">
        <f t="shared" si="20"/>
        <v>0</v>
      </c>
      <c r="AC55" s="23">
        <f t="shared" si="20"/>
        <v>0</v>
      </c>
      <c r="AD55" s="23">
        <f t="shared" si="20"/>
        <v>0</v>
      </c>
      <c r="AE55" s="23">
        <f t="shared" si="20"/>
        <v>0</v>
      </c>
      <c r="AF55" s="23">
        <f t="shared" si="20"/>
        <v>0</v>
      </c>
      <c r="AG55" s="23">
        <f t="shared" si="20"/>
        <v>0</v>
      </c>
      <c r="AH55" s="23">
        <f t="shared" si="20"/>
        <v>165000</v>
      </c>
      <c r="AI55" s="23">
        <f t="shared" si="20"/>
        <v>0</v>
      </c>
      <c r="AJ55" s="23">
        <f t="shared" si="20"/>
        <v>0</v>
      </c>
      <c r="AK55" s="23">
        <f t="shared" si="20"/>
        <v>0</v>
      </c>
      <c r="AL55" s="23">
        <f t="shared" si="20"/>
        <v>165000</v>
      </c>
      <c r="AM55" s="8"/>
      <c r="AN55" s="8"/>
      <c r="AO55" s="8"/>
    </row>
    <row r="56" spans="1:41" ht="79.150000000000006" customHeight="1" x14ac:dyDescent="0.25">
      <c r="A56" s="9" t="s">
        <v>86</v>
      </c>
      <c r="B56" s="7" t="s">
        <v>85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25" t="s">
        <v>25</v>
      </c>
      <c r="R56" s="7" t="s">
        <v>26</v>
      </c>
      <c r="S56" s="7" t="s">
        <v>27</v>
      </c>
      <c r="T56" s="23">
        <v>863162</v>
      </c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>
        <v>165000</v>
      </c>
      <c r="AI56" s="23"/>
      <c r="AJ56" s="23"/>
      <c r="AK56" s="23"/>
      <c r="AL56" s="23">
        <v>165000</v>
      </c>
      <c r="AM56" s="8"/>
      <c r="AN56" s="8"/>
      <c r="AO56" s="8"/>
    </row>
    <row r="57" spans="1:41" ht="79.150000000000006" customHeight="1" x14ac:dyDescent="0.25">
      <c r="A57" s="9" t="s">
        <v>87</v>
      </c>
      <c r="B57" s="7" t="s">
        <v>88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25"/>
      <c r="R57" s="7"/>
      <c r="S57" s="7"/>
      <c r="T57" s="23">
        <f>T58</f>
        <v>1099653.8500000001</v>
      </c>
      <c r="U57" s="23">
        <f t="shared" ref="U57:AL61" si="21">U58</f>
        <v>0</v>
      </c>
      <c r="V57" s="23">
        <f t="shared" si="21"/>
        <v>0</v>
      </c>
      <c r="W57" s="23">
        <f t="shared" si="21"/>
        <v>0</v>
      </c>
      <c r="X57" s="23">
        <f t="shared" si="21"/>
        <v>0</v>
      </c>
      <c r="Y57" s="23">
        <f t="shared" si="21"/>
        <v>0</v>
      </c>
      <c r="Z57" s="23">
        <f t="shared" si="21"/>
        <v>0</v>
      </c>
      <c r="AA57" s="23">
        <f t="shared" si="21"/>
        <v>0</v>
      </c>
      <c r="AB57" s="23">
        <f t="shared" si="21"/>
        <v>0</v>
      </c>
      <c r="AC57" s="23">
        <f t="shared" si="21"/>
        <v>0</v>
      </c>
      <c r="AD57" s="23">
        <f t="shared" si="21"/>
        <v>0</v>
      </c>
      <c r="AE57" s="23">
        <f t="shared" si="21"/>
        <v>0</v>
      </c>
      <c r="AF57" s="23">
        <f t="shared" si="21"/>
        <v>0</v>
      </c>
      <c r="AG57" s="23">
        <f t="shared" si="21"/>
        <v>0</v>
      </c>
      <c r="AH57" s="23">
        <f t="shared" si="21"/>
        <v>128000</v>
      </c>
      <c r="AI57" s="23">
        <f t="shared" si="21"/>
        <v>0</v>
      </c>
      <c r="AJ57" s="23">
        <f t="shared" si="21"/>
        <v>0</v>
      </c>
      <c r="AK57" s="23">
        <f t="shared" si="21"/>
        <v>0</v>
      </c>
      <c r="AL57" s="23">
        <f t="shared" si="21"/>
        <v>200000</v>
      </c>
      <c r="AM57" s="8"/>
      <c r="AN57" s="8"/>
      <c r="AO57" s="8"/>
    </row>
    <row r="58" spans="1:41" ht="94.9" customHeight="1" x14ac:dyDescent="0.25">
      <c r="A58" s="9" t="s">
        <v>89</v>
      </c>
      <c r="B58" s="7" t="s">
        <v>88</v>
      </c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25" t="s">
        <v>25</v>
      </c>
      <c r="R58" s="7" t="s">
        <v>26</v>
      </c>
      <c r="S58" s="7" t="s">
        <v>27</v>
      </c>
      <c r="T58" s="23">
        <v>1099653.8500000001</v>
      </c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>
        <v>128000</v>
      </c>
      <c r="AI58" s="23"/>
      <c r="AJ58" s="23"/>
      <c r="AK58" s="23"/>
      <c r="AL58" s="23">
        <v>200000</v>
      </c>
      <c r="AM58" s="8"/>
      <c r="AN58" s="8"/>
      <c r="AO58" s="8"/>
    </row>
    <row r="59" spans="1:41" ht="94.9" customHeight="1" x14ac:dyDescent="0.25">
      <c r="A59" s="6" t="s">
        <v>84</v>
      </c>
      <c r="B59" s="7" t="s">
        <v>85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25"/>
      <c r="R59" s="7"/>
      <c r="S59" s="7"/>
      <c r="T59" s="23">
        <f>T60</f>
        <v>305218</v>
      </c>
      <c r="U59" s="23">
        <f t="shared" ref="U59:AL59" si="22">U60</f>
        <v>0</v>
      </c>
      <c r="V59" s="23">
        <f t="shared" si="22"/>
        <v>0</v>
      </c>
      <c r="W59" s="23">
        <f t="shared" si="22"/>
        <v>0</v>
      </c>
      <c r="X59" s="23">
        <f t="shared" si="22"/>
        <v>0</v>
      </c>
      <c r="Y59" s="23">
        <f t="shared" si="22"/>
        <v>0</v>
      </c>
      <c r="Z59" s="23">
        <f t="shared" si="22"/>
        <v>0</v>
      </c>
      <c r="AA59" s="23">
        <f t="shared" si="22"/>
        <v>0</v>
      </c>
      <c r="AB59" s="23">
        <f t="shared" si="22"/>
        <v>0</v>
      </c>
      <c r="AC59" s="23">
        <f t="shared" si="22"/>
        <v>0</v>
      </c>
      <c r="AD59" s="23">
        <f t="shared" si="22"/>
        <v>0</v>
      </c>
      <c r="AE59" s="23">
        <f t="shared" si="22"/>
        <v>0</v>
      </c>
      <c r="AF59" s="23">
        <f t="shared" si="22"/>
        <v>0</v>
      </c>
      <c r="AG59" s="23">
        <f t="shared" si="22"/>
        <v>0</v>
      </c>
      <c r="AH59" s="23">
        <f t="shared" si="22"/>
        <v>0</v>
      </c>
      <c r="AI59" s="23">
        <f t="shared" si="22"/>
        <v>0</v>
      </c>
      <c r="AJ59" s="23">
        <f t="shared" si="22"/>
        <v>0</v>
      </c>
      <c r="AK59" s="23">
        <f t="shared" si="22"/>
        <v>0</v>
      </c>
      <c r="AL59" s="23">
        <f t="shared" si="22"/>
        <v>0</v>
      </c>
      <c r="AM59" s="8"/>
      <c r="AN59" s="8"/>
      <c r="AO59" s="8"/>
    </row>
    <row r="60" spans="1:41" ht="94.9" customHeight="1" x14ac:dyDescent="0.25">
      <c r="A60" s="9" t="s">
        <v>86</v>
      </c>
      <c r="B60" s="7" t="s">
        <v>85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25" t="s">
        <v>25</v>
      </c>
      <c r="R60" s="7" t="s">
        <v>38</v>
      </c>
      <c r="S60" s="7" t="s">
        <v>39</v>
      </c>
      <c r="T60" s="23">
        <v>305218</v>
      </c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8"/>
      <c r="AN60" s="8"/>
      <c r="AO60" s="8"/>
    </row>
    <row r="61" spans="1:41" ht="94.9" customHeight="1" x14ac:dyDescent="0.25">
      <c r="A61" s="9" t="s">
        <v>87</v>
      </c>
      <c r="B61" s="7" t="s">
        <v>88</v>
      </c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25"/>
      <c r="R61" s="7"/>
      <c r="S61" s="7"/>
      <c r="T61" s="23">
        <f>T62</f>
        <v>200346.15</v>
      </c>
      <c r="U61" s="23">
        <f t="shared" si="21"/>
        <v>0</v>
      </c>
      <c r="V61" s="23">
        <f t="shared" si="21"/>
        <v>0</v>
      </c>
      <c r="W61" s="23">
        <f t="shared" si="21"/>
        <v>0</v>
      </c>
      <c r="X61" s="23">
        <f t="shared" si="21"/>
        <v>0</v>
      </c>
      <c r="Y61" s="23">
        <f t="shared" si="21"/>
        <v>0</v>
      </c>
      <c r="Z61" s="23">
        <f t="shared" si="21"/>
        <v>0</v>
      </c>
      <c r="AA61" s="23">
        <f t="shared" si="21"/>
        <v>0</v>
      </c>
      <c r="AB61" s="23">
        <f t="shared" si="21"/>
        <v>0</v>
      </c>
      <c r="AC61" s="23">
        <f t="shared" si="21"/>
        <v>0</v>
      </c>
      <c r="AD61" s="23">
        <f t="shared" si="21"/>
        <v>0</v>
      </c>
      <c r="AE61" s="23">
        <f t="shared" si="21"/>
        <v>0</v>
      </c>
      <c r="AF61" s="23">
        <f t="shared" si="21"/>
        <v>0</v>
      </c>
      <c r="AG61" s="23">
        <f t="shared" si="21"/>
        <v>0</v>
      </c>
      <c r="AH61" s="23">
        <f t="shared" si="21"/>
        <v>0</v>
      </c>
      <c r="AI61" s="23">
        <f t="shared" si="21"/>
        <v>0</v>
      </c>
      <c r="AJ61" s="23">
        <f t="shared" si="21"/>
        <v>0</v>
      </c>
      <c r="AK61" s="23">
        <f t="shared" si="21"/>
        <v>0</v>
      </c>
      <c r="AL61" s="23">
        <f t="shared" si="21"/>
        <v>0</v>
      </c>
      <c r="AM61" s="8"/>
      <c r="AN61" s="8"/>
      <c r="AO61" s="8"/>
    </row>
    <row r="62" spans="1:41" ht="126.4" customHeight="1" x14ac:dyDescent="0.25">
      <c r="A62" s="9" t="s">
        <v>89</v>
      </c>
      <c r="B62" s="7" t="s">
        <v>88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25" t="s">
        <v>25</v>
      </c>
      <c r="R62" s="7" t="s">
        <v>38</v>
      </c>
      <c r="S62" s="7" t="s">
        <v>39</v>
      </c>
      <c r="T62" s="23">
        <v>200346.15</v>
      </c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8"/>
      <c r="AN62" s="8"/>
      <c r="AO62" s="8"/>
    </row>
    <row r="63" spans="1:41" ht="71.25" customHeight="1" x14ac:dyDescent="0.25">
      <c r="A63" s="6" t="s">
        <v>147</v>
      </c>
      <c r="B63" s="7" t="s">
        <v>145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25"/>
      <c r="R63" s="7"/>
      <c r="S63" s="7"/>
      <c r="T63" s="23">
        <f>T64</f>
        <v>2086560</v>
      </c>
      <c r="U63" s="23">
        <f t="shared" ref="U63:AL63" si="23">U64</f>
        <v>0</v>
      </c>
      <c r="V63" s="23">
        <f t="shared" si="23"/>
        <v>0</v>
      </c>
      <c r="W63" s="23">
        <f t="shared" si="23"/>
        <v>0</v>
      </c>
      <c r="X63" s="23">
        <f t="shared" si="23"/>
        <v>0</v>
      </c>
      <c r="Y63" s="23">
        <f t="shared" si="23"/>
        <v>0</v>
      </c>
      <c r="Z63" s="23">
        <f t="shared" si="23"/>
        <v>0</v>
      </c>
      <c r="AA63" s="23">
        <f t="shared" si="23"/>
        <v>0</v>
      </c>
      <c r="AB63" s="23">
        <f t="shared" si="23"/>
        <v>0</v>
      </c>
      <c r="AC63" s="23">
        <f t="shared" si="23"/>
        <v>0</v>
      </c>
      <c r="AD63" s="23">
        <f t="shared" si="23"/>
        <v>0</v>
      </c>
      <c r="AE63" s="23">
        <f t="shared" si="23"/>
        <v>0</v>
      </c>
      <c r="AF63" s="23">
        <f t="shared" si="23"/>
        <v>0</v>
      </c>
      <c r="AG63" s="23">
        <f t="shared" si="23"/>
        <v>0</v>
      </c>
      <c r="AH63" s="23">
        <f>AH64</f>
        <v>2119680</v>
      </c>
      <c r="AI63" s="23">
        <f t="shared" si="23"/>
        <v>2119680</v>
      </c>
      <c r="AJ63" s="23">
        <f t="shared" si="23"/>
        <v>2119680</v>
      </c>
      <c r="AK63" s="23">
        <f t="shared" si="23"/>
        <v>2119680</v>
      </c>
      <c r="AL63" s="23">
        <f t="shared" si="23"/>
        <v>2119680</v>
      </c>
      <c r="AM63" s="8"/>
      <c r="AN63" s="8"/>
      <c r="AO63" s="8"/>
    </row>
    <row r="64" spans="1:41" ht="36.75" customHeight="1" x14ac:dyDescent="0.25">
      <c r="A64" s="6" t="s">
        <v>148</v>
      </c>
      <c r="B64" s="7" t="s">
        <v>146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25"/>
      <c r="R64" s="7"/>
      <c r="S64" s="7"/>
      <c r="T64" s="23">
        <f>T65</f>
        <v>2086560</v>
      </c>
      <c r="U64" s="23">
        <f t="shared" ref="U64:AL64" si="24">U65</f>
        <v>0</v>
      </c>
      <c r="V64" s="23">
        <f t="shared" si="24"/>
        <v>0</v>
      </c>
      <c r="W64" s="23">
        <f t="shared" si="24"/>
        <v>0</v>
      </c>
      <c r="X64" s="23">
        <f t="shared" si="24"/>
        <v>0</v>
      </c>
      <c r="Y64" s="23">
        <f t="shared" si="24"/>
        <v>0</v>
      </c>
      <c r="Z64" s="23">
        <f t="shared" si="24"/>
        <v>0</v>
      </c>
      <c r="AA64" s="23">
        <f t="shared" si="24"/>
        <v>0</v>
      </c>
      <c r="AB64" s="23">
        <f t="shared" si="24"/>
        <v>0</v>
      </c>
      <c r="AC64" s="23">
        <f t="shared" si="24"/>
        <v>0</v>
      </c>
      <c r="AD64" s="23">
        <f t="shared" si="24"/>
        <v>0</v>
      </c>
      <c r="AE64" s="23">
        <f t="shared" si="24"/>
        <v>0</v>
      </c>
      <c r="AF64" s="23">
        <f t="shared" si="24"/>
        <v>0</v>
      </c>
      <c r="AG64" s="23">
        <f t="shared" si="24"/>
        <v>0</v>
      </c>
      <c r="AH64" s="23">
        <f t="shared" si="24"/>
        <v>2119680</v>
      </c>
      <c r="AI64" s="23">
        <f t="shared" si="24"/>
        <v>2119680</v>
      </c>
      <c r="AJ64" s="23">
        <f t="shared" si="24"/>
        <v>2119680</v>
      </c>
      <c r="AK64" s="23">
        <f t="shared" si="24"/>
        <v>2119680</v>
      </c>
      <c r="AL64" s="23">
        <f t="shared" si="24"/>
        <v>2119680</v>
      </c>
      <c r="AM64" s="8"/>
      <c r="AN64" s="8"/>
      <c r="AO64" s="8"/>
    </row>
    <row r="65" spans="1:41" ht="52.5" customHeight="1" x14ac:dyDescent="0.25">
      <c r="A65" s="9" t="s">
        <v>149</v>
      </c>
      <c r="B65" s="7" t="s">
        <v>146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25" t="s">
        <v>25</v>
      </c>
      <c r="R65" s="7" t="s">
        <v>38</v>
      </c>
      <c r="S65" s="7" t="s">
        <v>39</v>
      </c>
      <c r="T65" s="23">
        <v>2086560</v>
      </c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>
        <v>2119680</v>
      </c>
      <c r="AI65" s="23">
        <v>2119680</v>
      </c>
      <c r="AJ65" s="23">
        <v>2119680</v>
      </c>
      <c r="AK65" s="23">
        <v>2119680</v>
      </c>
      <c r="AL65" s="23">
        <v>2119680</v>
      </c>
      <c r="AM65" s="8"/>
      <c r="AN65" s="8"/>
      <c r="AO65" s="8"/>
    </row>
    <row r="66" spans="1:41" ht="47.45" customHeight="1" x14ac:dyDescent="0.25">
      <c r="A66" s="6" t="s">
        <v>90</v>
      </c>
      <c r="B66" s="7" t="s">
        <v>91</v>
      </c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5"/>
      <c r="R66" s="7"/>
      <c r="S66" s="7"/>
      <c r="T66" s="23">
        <f>T67+T69+T78+T85+T87+T89+T91+T93+T96+T75</f>
        <v>11810056.949999999</v>
      </c>
      <c r="U66" s="23">
        <f t="shared" ref="U66:AL66" si="25">U67+U69+U78+U85+U87+U89+U91+U93+U96</f>
        <v>281400</v>
      </c>
      <c r="V66" s="23">
        <f t="shared" si="25"/>
        <v>3520</v>
      </c>
      <c r="W66" s="23">
        <f t="shared" si="25"/>
        <v>0</v>
      </c>
      <c r="X66" s="23">
        <f t="shared" si="25"/>
        <v>0</v>
      </c>
      <c r="Y66" s="23">
        <f t="shared" si="25"/>
        <v>0</v>
      </c>
      <c r="Z66" s="23">
        <f t="shared" si="25"/>
        <v>0</v>
      </c>
      <c r="AA66" s="23">
        <f t="shared" si="25"/>
        <v>0</v>
      </c>
      <c r="AB66" s="23">
        <f t="shared" si="25"/>
        <v>0</v>
      </c>
      <c r="AC66" s="23">
        <f t="shared" si="25"/>
        <v>0</v>
      </c>
      <c r="AD66" s="23">
        <f t="shared" si="25"/>
        <v>0</v>
      </c>
      <c r="AE66" s="23">
        <f t="shared" si="25"/>
        <v>0</v>
      </c>
      <c r="AF66" s="23">
        <f t="shared" si="25"/>
        <v>0</v>
      </c>
      <c r="AG66" s="23">
        <f t="shared" si="25"/>
        <v>0</v>
      </c>
      <c r="AH66" s="23">
        <f t="shared" si="25"/>
        <v>11513562</v>
      </c>
      <c r="AI66" s="23">
        <f t="shared" si="25"/>
        <v>291500</v>
      </c>
      <c r="AJ66" s="23">
        <f t="shared" si="25"/>
        <v>3520</v>
      </c>
      <c r="AK66" s="23">
        <f t="shared" si="25"/>
        <v>0</v>
      </c>
      <c r="AL66" s="23">
        <f t="shared" si="25"/>
        <v>11577762</v>
      </c>
      <c r="AM66" s="8"/>
      <c r="AN66" s="8">
        <v>3520</v>
      </c>
      <c r="AO66" s="8"/>
    </row>
    <row r="67" spans="1:41" ht="31.7" customHeight="1" x14ac:dyDescent="0.25">
      <c r="A67" s="6" t="s">
        <v>92</v>
      </c>
      <c r="B67" s="7" t="s">
        <v>93</v>
      </c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5"/>
      <c r="R67" s="7"/>
      <c r="S67" s="7"/>
      <c r="T67" s="23">
        <f>T68</f>
        <v>1802499.48</v>
      </c>
      <c r="U67" s="23">
        <f t="shared" ref="U67:AL67" si="26">U68</f>
        <v>0</v>
      </c>
      <c r="V67" s="23">
        <f t="shared" si="26"/>
        <v>0</v>
      </c>
      <c r="W67" s="23">
        <f t="shared" si="26"/>
        <v>0</v>
      </c>
      <c r="X67" s="23">
        <f t="shared" si="26"/>
        <v>0</v>
      </c>
      <c r="Y67" s="23">
        <f t="shared" si="26"/>
        <v>0</v>
      </c>
      <c r="Z67" s="23">
        <f t="shared" si="26"/>
        <v>0</v>
      </c>
      <c r="AA67" s="23">
        <f t="shared" si="26"/>
        <v>0</v>
      </c>
      <c r="AB67" s="23">
        <f t="shared" si="26"/>
        <v>0</v>
      </c>
      <c r="AC67" s="23">
        <f t="shared" si="26"/>
        <v>0</v>
      </c>
      <c r="AD67" s="23">
        <f t="shared" si="26"/>
        <v>0</v>
      </c>
      <c r="AE67" s="23">
        <f t="shared" si="26"/>
        <v>0</v>
      </c>
      <c r="AF67" s="23">
        <f t="shared" si="26"/>
        <v>0</v>
      </c>
      <c r="AG67" s="23">
        <f t="shared" si="26"/>
        <v>0</v>
      </c>
      <c r="AH67" s="23">
        <f t="shared" si="26"/>
        <v>1781953</v>
      </c>
      <c r="AI67" s="23">
        <f t="shared" si="26"/>
        <v>0</v>
      </c>
      <c r="AJ67" s="23">
        <f t="shared" si="26"/>
        <v>0</v>
      </c>
      <c r="AK67" s="23">
        <f t="shared" si="26"/>
        <v>0</v>
      </c>
      <c r="AL67" s="23">
        <f t="shared" si="26"/>
        <v>1781953</v>
      </c>
      <c r="AM67" s="8"/>
      <c r="AN67" s="8"/>
      <c r="AO67" s="8"/>
    </row>
    <row r="68" spans="1:41" ht="94.9" customHeight="1" x14ac:dyDescent="0.25">
      <c r="A68" s="9" t="s">
        <v>94</v>
      </c>
      <c r="B68" s="7" t="s">
        <v>93</v>
      </c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5" t="s">
        <v>54</v>
      </c>
      <c r="R68" s="7" t="s">
        <v>56</v>
      </c>
      <c r="S68" s="7" t="s">
        <v>26</v>
      </c>
      <c r="T68" s="23">
        <v>1802499.48</v>
      </c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>
        <v>1781953</v>
      </c>
      <c r="AI68" s="23"/>
      <c r="AJ68" s="23"/>
      <c r="AK68" s="23"/>
      <c r="AL68" s="23">
        <v>1781953</v>
      </c>
      <c r="AM68" s="8"/>
      <c r="AN68" s="8"/>
      <c r="AO68" s="8"/>
    </row>
    <row r="69" spans="1:41" ht="31.7" customHeight="1" x14ac:dyDescent="0.25">
      <c r="A69" s="6" t="s">
        <v>95</v>
      </c>
      <c r="B69" s="7" t="s">
        <v>96</v>
      </c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5"/>
      <c r="R69" s="7"/>
      <c r="S69" s="7"/>
      <c r="T69" s="23">
        <f>T70+T71+T72+T73+T74</f>
        <v>7941809.5199999996</v>
      </c>
      <c r="U69" s="23">
        <f t="shared" ref="U69:AL69" si="27">U70+U71+U72+U73+U74</f>
        <v>0</v>
      </c>
      <c r="V69" s="23">
        <f t="shared" si="27"/>
        <v>0</v>
      </c>
      <c r="W69" s="23">
        <f t="shared" si="27"/>
        <v>0</v>
      </c>
      <c r="X69" s="23">
        <f t="shared" si="27"/>
        <v>0</v>
      </c>
      <c r="Y69" s="23">
        <f t="shared" si="27"/>
        <v>0</v>
      </c>
      <c r="Z69" s="23">
        <f t="shared" si="27"/>
        <v>0</v>
      </c>
      <c r="AA69" s="23">
        <f t="shared" si="27"/>
        <v>0</v>
      </c>
      <c r="AB69" s="23">
        <f t="shared" si="27"/>
        <v>0</v>
      </c>
      <c r="AC69" s="23">
        <f t="shared" si="27"/>
        <v>0</v>
      </c>
      <c r="AD69" s="23">
        <f t="shared" si="27"/>
        <v>0</v>
      </c>
      <c r="AE69" s="23">
        <f t="shared" si="27"/>
        <v>0</v>
      </c>
      <c r="AF69" s="23">
        <f t="shared" si="27"/>
        <v>0</v>
      </c>
      <c r="AG69" s="23">
        <f t="shared" si="27"/>
        <v>0</v>
      </c>
      <c r="AH69" s="23">
        <f t="shared" si="27"/>
        <v>7767383</v>
      </c>
      <c r="AI69" s="23">
        <f t="shared" si="27"/>
        <v>0</v>
      </c>
      <c r="AJ69" s="23">
        <f t="shared" si="27"/>
        <v>0</v>
      </c>
      <c r="AK69" s="23">
        <f t="shared" si="27"/>
        <v>0</v>
      </c>
      <c r="AL69" s="23">
        <f t="shared" si="27"/>
        <v>7817383</v>
      </c>
      <c r="AM69" s="8"/>
      <c r="AN69" s="8"/>
      <c r="AO69" s="8"/>
    </row>
    <row r="70" spans="1:41" ht="94.9" customHeight="1" x14ac:dyDescent="0.25">
      <c r="A70" s="9" t="s">
        <v>97</v>
      </c>
      <c r="B70" s="7" t="s">
        <v>96</v>
      </c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5" t="s">
        <v>54</v>
      </c>
      <c r="R70" s="7" t="s">
        <v>56</v>
      </c>
      <c r="S70" s="7" t="s">
        <v>26</v>
      </c>
      <c r="T70" s="23">
        <v>6250953.5199999996</v>
      </c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>
        <v>6315383</v>
      </c>
      <c r="AI70" s="23"/>
      <c r="AJ70" s="23"/>
      <c r="AK70" s="23"/>
      <c r="AL70" s="23">
        <v>6315383</v>
      </c>
      <c r="AM70" s="8"/>
      <c r="AN70" s="8"/>
      <c r="AO70" s="8"/>
    </row>
    <row r="71" spans="1:41" ht="47.45" customHeight="1" x14ac:dyDescent="0.25">
      <c r="A71" s="6" t="s">
        <v>98</v>
      </c>
      <c r="B71" s="7" t="s">
        <v>96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5" t="s">
        <v>25</v>
      </c>
      <c r="R71" s="7" t="s">
        <v>56</v>
      </c>
      <c r="S71" s="7" t="s">
        <v>39</v>
      </c>
      <c r="T71" s="23">
        <v>311000</v>
      </c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>
        <v>311000</v>
      </c>
      <c r="AI71" s="23"/>
      <c r="AJ71" s="23"/>
      <c r="AK71" s="23"/>
      <c r="AL71" s="23">
        <v>311000</v>
      </c>
      <c r="AM71" s="8"/>
      <c r="AN71" s="8"/>
      <c r="AO71" s="8"/>
    </row>
    <row r="72" spans="1:41" ht="47.45" customHeight="1" x14ac:dyDescent="0.25">
      <c r="A72" s="6" t="s">
        <v>98</v>
      </c>
      <c r="B72" s="7" t="s">
        <v>96</v>
      </c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5" t="s">
        <v>25</v>
      </c>
      <c r="R72" s="7" t="s">
        <v>56</v>
      </c>
      <c r="S72" s="7" t="s">
        <v>26</v>
      </c>
      <c r="T72" s="23">
        <v>1319850</v>
      </c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>
        <v>1100000</v>
      </c>
      <c r="AI72" s="23"/>
      <c r="AJ72" s="23"/>
      <c r="AK72" s="23"/>
      <c r="AL72" s="23">
        <v>1150000</v>
      </c>
      <c r="AM72" s="8"/>
      <c r="AN72" s="8"/>
      <c r="AO72" s="8"/>
    </row>
    <row r="73" spans="1:41" ht="31.7" customHeight="1" x14ac:dyDescent="0.25">
      <c r="A73" s="6" t="s">
        <v>99</v>
      </c>
      <c r="B73" s="7" t="s">
        <v>96</v>
      </c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5" t="s">
        <v>41</v>
      </c>
      <c r="R73" s="7" t="s">
        <v>56</v>
      </c>
      <c r="S73" s="7" t="s">
        <v>39</v>
      </c>
      <c r="T73" s="23">
        <v>1000</v>
      </c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>
        <v>1000</v>
      </c>
      <c r="AI73" s="23"/>
      <c r="AJ73" s="23"/>
      <c r="AK73" s="23"/>
      <c r="AL73" s="23">
        <v>1000</v>
      </c>
      <c r="AM73" s="8"/>
      <c r="AN73" s="8"/>
      <c r="AO73" s="8"/>
    </row>
    <row r="74" spans="1:41" ht="31.7" customHeight="1" x14ac:dyDescent="0.25">
      <c r="A74" s="6" t="s">
        <v>99</v>
      </c>
      <c r="B74" s="7" t="s">
        <v>96</v>
      </c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5" t="s">
        <v>41</v>
      </c>
      <c r="R74" s="7" t="s">
        <v>56</v>
      </c>
      <c r="S74" s="7" t="s">
        <v>26</v>
      </c>
      <c r="T74" s="23">
        <v>59006</v>
      </c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>
        <v>40000</v>
      </c>
      <c r="AI74" s="23"/>
      <c r="AJ74" s="23"/>
      <c r="AK74" s="23"/>
      <c r="AL74" s="23">
        <v>40000</v>
      </c>
      <c r="AM74" s="8"/>
      <c r="AN74" s="8"/>
      <c r="AO74" s="8"/>
    </row>
    <row r="75" spans="1:41" ht="31.7" customHeight="1" x14ac:dyDescent="0.25">
      <c r="A75" s="6" t="s">
        <v>142</v>
      </c>
      <c r="B75" s="7" t="s">
        <v>141</v>
      </c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16"/>
      <c r="R75" s="7"/>
      <c r="S75" s="7"/>
      <c r="T75" s="23">
        <f>T76+T77</f>
        <v>51027.95</v>
      </c>
      <c r="U75" s="23">
        <f t="shared" ref="U75:AL75" si="28">U76+U77</f>
        <v>0</v>
      </c>
      <c r="V75" s="23">
        <f t="shared" si="28"/>
        <v>0</v>
      </c>
      <c r="W75" s="23">
        <f t="shared" si="28"/>
        <v>0</v>
      </c>
      <c r="X75" s="23">
        <f t="shared" si="28"/>
        <v>0</v>
      </c>
      <c r="Y75" s="23">
        <f t="shared" si="28"/>
        <v>0</v>
      </c>
      <c r="Z75" s="23">
        <f t="shared" si="28"/>
        <v>0</v>
      </c>
      <c r="AA75" s="23">
        <f t="shared" si="28"/>
        <v>0</v>
      </c>
      <c r="AB75" s="23">
        <f t="shared" si="28"/>
        <v>0</v>
      </c>
      <c r="AC75" s="23">
        <f t="shared" si="28"/>
        <v>0</v>
      </c>
      <c r="AD75" s="23">
        <f t="shared" si="28"/>
        <v>0</v>
      </c>
      <c r="AE75" s="23">
        <f t="shared" si="28"/>
        <v>0</v>
      </c>
      <c r="AF75" s="23">
        <f t="shared" si="28"/>
        <v>0</v>
      </c>
      <c r="AG75" s="23">
        <f t="shared" si="28"/>
        <v>0</v>
      </c>
      <c r="AH75" s="23">
        <f t="shared" si="28"/>
        <v>0</v>
      </c>
      <c r="AI75" s="23">
        <f t="shared" si="28"/>
        <v>0</v>
      </c>
      <c r="AJ75" s="23">
        <f t="shared" si="28"/>
        <v>0</v>
      </c>
      <c r="AK75" s="23">
        <f t="shared" si="28"/>
        <v>0</v>
      </c>
      <c r="AL75" s="23">
        <f t="shared" si="28"/>
        <v>0</v>
      </c>
      <c r="AM75" s="8"/>
      <c r="AN75" s="8"/>
      <c r="AO75" s="8"/>
    </row>
    <row r="76" spans="1:41" ht="31.7" customHeight="1" x14ac:dyDescent="0.25">
      <c r="A76" s="6" t="s">
        <v>143</v>
      </c>
      <c r="B76" s="7" t="s">
        <v>141</v>
      </c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16">
        <v>800</v>
      </c>
      <c r="R76" s="7" t="s">
        <v>56</v>
      </c>
      <c r="S76" s="7" t="s">
        <v>103</v>
      </c>
      <c r="T76" s="23">
        <v>50000</v>
      </c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8"/>
      <c r="AN76" s="8"/>
      <c r="AO76" s="8"/>
    </row>
    <row r="77" spans="1:41" ht="31.7" customHeight="1" x14ac:dyDescent="0.25">
      <c r="A77" s="6" t="s">
        <v>143</v>
      </c>
      <c r="B77" s="7" t="s">
        <v>141</v>
      </c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16">
        <v>800</v>
      </c>
      <c r="R77" s="7" t="s">
        <v>26</v>
      </c>
      <c r="S77" s="7" t="s">
        <v>27</v>
      </c>
      <c r="T77" s="23">
        <v>1027.95</v>
      </c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8"/>
      <c r="AN77" s="8"/>
      <c r="AO77" s="8"/>
    </row>
    <row r="78" spans="1:41" ht="31.7" customHeight="1" x14ac:dyDescent="0.25">
      <c r="A78" s="6" t="s">
        <v>100</v>
      </c>
      <c r="B78" s="7" t="s">
        <v>101</v>
      </c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5"/>
      <c r="R78" s="7"/>
      <c r="S78" s="7"/>
      <c r="T78" s="23">
        <f>T79+T81+T82+T83+T84+T80</f>
        <v>1462000</v>
      </c>
      <c r="U78" s="23">
        <f t="shared" ref="U78:AL78" si="29">U79+U81+U82+U83+U84</f>
        <v>0</v>
      </c>
      <c r="V78" s="23">
        <f t="shared" si="29"/>
        <v>0</v>
      </c>
      <c r="W78" s="23">
        <f t="shared" si="29"/>
        <v>0</v>
      </c>
      <c r="X78" s="23">
        <f t="shared" si="29"/>
        <v>0</v>
      </c>
      <c r="Y78" s="23">
        <f t="shared" si="29"/>
        <v>0</v>
      </c>
      <c r="Z78" s="23">
        <f t="shared" si="29"/>
        <v>0</v>
      </c>
      <c r="AA78" s="23">
        <f t="shared" si="29"/>
        <v>0</v>
      </c>
      <c r="AB78" s="23">
        <f t="shared" si="29"/>
        <v>0</v>
      </c>
      <c r="AC78" s="23">
        <f t="shared" si="29"/>
        <v>0</v>
      </c>
      <c r="AD78" s="23">
        <f t="shared" si="29"/>
        <v>0</v>
      </c>
      <c r="AE78" s="23">
        <f t="shared" si="29"/>
        <v>0</v>
      </c>
      <c r="AF78" s="23">
        <f t="shared" si="29"/>
        <v>0</v>
      </c>
      <c r="AG78" s="23">
        <f t="shared" si="29"/>
        <v>0</v>
      </c>
      <c r="AH78" s="23">
        <f t="shared" si="29"/>
        <v>1440000</v>
      </c>
      <c r="AI78" s="23">
        <f t="shared" si="29"/>
        <v>0</v>
      </c>
      <c r="AJ78" s="23">
        <f t="shared" si="29"/>
        <v>0</v>
      </c>
      <c r="AK78" s="23">
        <f t="shared" si="29"/>
        <v>0</v>
      </c>
      <c r="AL78" s="23">
        <f t="shared" si="29"/>
        <v>1440000</v>
      </c>
      <c r="AM78" s="8"/>
      <c r="AN78" s="8"/>
      <c r="AO78" s="8"/>
    </row>
    <row r="79" spans="1:41" ht="47.45" customHeight="1" x14ac:dyDescent="0.25">
      <c r="A79" s="6" t="s">
        <v>102</v>
      </c>
      <c r="B79" s="7" t="s">
        <v>101</v>
      </c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5" t="s">
        <v>25</v>
      </c>
      <c r="R79" s="7" t="s">
        <v>56</v>
      </c>
      <c r="S79" s="7" t="s">
        <v>103</v>
      </c>
      <c r="T79" s="23">
        <v>14000</v>
      </c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8"/>
      <c r="AN79" s="8"/>
      <c r="AO79" s="8"/>
    </row>
    <row r="80" spans="1:41" ht="47.45" customHeight="1" x14ac:dyDescent="0.25">
      <c r="A80" s="6" t="s">
        <v>150</v>
      </c>
      <c r="B80" s="7" t="s">
        <v>101</v>
      </c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26">
        <v>800</v>
      </c>
      <c r="R80" s="7" t="s">
        <v>56</v>
      </c>
      <c r="S80" s="7" t="s">
        <v>103</v>
      </c>
      <c r="T80" s="23">
        <v>6000</v>
      </c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8"/>
      <c r="AN80" s="8"/>
      <c r="AO80" s="8"/>
    </row>
    <row r="81" spans="1:41" ht="47.45" customHeight="1" x14ac:dyDescent="0.25">
      <c r="A81" s="6" t="s">
        <v>102</v>
      </c>
      <c r="B81" s="7" t="s">
        <v>101</v>
      </c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5" t="s">
        <v>25</v>
      </c>
      <c r="R81" s="7" t="s">
        <v>26</v>
      </c>
      <c r="S81" s="7" t="s">
        <v>104</v>
      </c>
      <c r="T81" s="23">
        <v>80000</v>
      </c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>
        <v>50000</v>
      </c>
      <c r="AI81" s="23"/>
      <c r="AJ81" s="23"/>
      <c r="AK81" s="23"/>
      <c r="AL81" s="23">
        <v>50000</v>
      </c>
      <c r="AM81" s="8"/>
      <c r="AN81" s="8"/>
      <c r="AO81" s="8"/>
    </row>
    <row r="82" spans="1:41" ht="47.45" customHeight="1" x14ac:dyDescent="0.25">
      <c r="A82" s="6" t="s">
        <v>102</v>
      </c>
      <c r="B82" s="7" t="s">
        <v>101</v>
      </c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5" t="s">
        <v>25</v>
      </c>
      <c r="R82" s="7" t="s">
        <v>38</v>
      </c>
      <c r="S82" s="7" t="s">
        <v>56</v>
      </c>
      <c r="T82" s="23">
        <v>850000</v>
      </c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>
        <v>830000</v>
      </c>
      <c r="AI82" s="23"/>
      <c r="AJ82" s="23"/>
      <c r="AK82" s="23"/>
      <c r="AL82" s="23">
        <v>830000</v>
      </c>
      <c r="AM82" s="8"/>
      <c r="AN82" s="8"/>
      <c r="AO82" s="8"/>
    </row>
    <row r="83" spans="1:41" ht="47.45" customHeight="1" x14ac:dyDescent="0.25">
      <c r="A83" s="6" t="s">
        <v>102</v>
      </c>
      <c r="B83" s="7" t="s">
        <v>101</v>
      </c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5" t="s">
        <v>25</v>
      </c>
      <c r="R83" s="7" t="s">
        <v>38</v>
      </c>
      <c r="S83" s="7" t="s">
        <v>105</v>
      </c>
      <c r="T83" s="23">
        <v>511000</v>
      </c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>
        <v>560000</v>
      </c>
      <c r="AI83" s="23"/>
      <c r="AJ83" s="23"/>
      <c r="AK83" s="23"/>
      <c r="AL83" s="23">
        <v>560000</v>
      </c>
      <c r="AM83" s="8"/>
      <c r="AN83" s="8"/>
      <c r="AO83" s="8"/>
    </row>
    <row r="84" spans="1:41" ht="47.45" customHeight="1" x14ac:dyDescent="0.25">
      <c r="A84" s="6" t="s">
        <v>134</v>
      </c>
      <c r="B84" s="7" t="s">
        <v>101</v>
      </c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14">
        <v>730</v>
      </c>
      <c r="R84" s="7" t="s">
        <v>103</v>
      </c>
      <c r="S84" s="7" t="s">
        <v>56</v>
      </c>
      <c r="T84" s="23">
        <v>1000</v>
      </c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8"/>
      <c r="AN84" s="8"/>
      <c r="AO84" s="8"/>
    </row>
    <row r="85" spans="1:41" ht="31.7" customHeight="1" x14ac:dyDescent="0.25">
      <c r="A85" s="6" t="s">
        <v>106</v>
      </c>
      <c r="B85" s="7" t="s">
        <v>107</v>
      </c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5"/>
      <c r="R85" s="7"/>
      <c r="S85" s="7"/>
      <c r="T85" s="23">
        <f>T86</f>
        <v>50000</v>
      </c>
      <c r="U85" s="23">
        <f t="shared" ref="U85:AL85" si="30">U86</f>
        <v>0</v>
      </c>
      <c r="V85" s="23">
        <f t="shared" si="30"/>
        <v>0</v>
      </c>
      <c r="W85" s="23">
        <f t="shared" si="30"/>
        <v>0</v>
      </c>
      <c r="X85" s="23">
        <f t="shared" si="30"/>
        <v>0</v>
      </c>
      <c r="Y85" s="23">
        <f t="shared" si="30"/>
        <v>0</v>
      </c>
      <c r="Z85" s="23">
        <f t="shared" si="30"/>
        <v>0</v>
      </c>
      <c r="AA85" s="23">
        <f t="shared" si="30"/>
        <v>0</v>
      </c>
      <c r="AB85" s="23">
        <f t="shared" si="30"/>
        <v>0</v>
      </c>
      <c r="AC85" s="23">
        <f t="shared" si="30"/>
        <v>0</v>
      </c>
      <c r="AD85" s="23">
        <f t="shared" si="30"/>
        <v>0</v>
      </c>
      <c r="AE85" s="23">
        <f t="shared" si="30"/>
        <v>0</v>
      </c>
      <c r="AF85" s="23">
        <f t="shared" si="30"/>
        <v>0</v>
      </c>
      <c r="AG85" s="23">
        <f t="shared" si="30"/>
        <v>0</v>
      </c>
      <c r="AH85" s="23">
        <f t="shared" si="30"/>
        <v>50000</v>
      </c>
      <c r="AI85" s="23">
        <f t="shared" si="30"/>
        <v>0</v>
      </c>
      <c r="AJ85" s="23">
        <f t="shared" si="30"/>
        <v>0</v>
      </c>
      <c r="AK85" s="23">
        <f t="shared" si="30"/>
        <v>0</v>
      </c>
      <c r="AL85" s="23">
        <f t="shared" si="30"/>
        <v>50000</v>
      </c>
      <c r="AM85" s="8"/>
      <c r="AN85" s="8"/>
      <c r="AO85" s="8"/>
    </row>
    <row r="86" spans="1:41" ht="31.7" customHeight="1" x14ac:dyDescent="0.25">
      <c r="A86" s="6" t="s">
        <v>108</v>
      </c>
      <c r="B86" s="7" t="s">
        <v>107</v>
      </c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5" t="s">
        <v>41</v>
      </c>
      <c r="R86" s="7" t="s">
        <v>56</v>
      </c>
      <c r="S86" s="7" t="s">
        <v>109</v>
      </c>
      <c r="T86" s="23">
        <v>50000</v>
      </c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>
        <v>50000</v>
      </c>
      <c r="AI86" s="23"/>
      <c r="AJ86" s="23"/>
      <c r="AK86" s="23"/>
      <c r="AL86" s="23">
        <v>50000</v>
      </c>
      <c r="AM86" s="8"/>
      <c r="AN86" s="8"/>
      <c r="AO86" s="8"/>
    </row>
    <row r="87" spans="1:41" ht="31.7" customHeight="1" x14ac:dyDescent="0.25">
      <c r="A87" s="6" t="s">
        <v>110</v>
      </c>
      <c r="B87" s="7" t="s">
        <v>111</v>
      </c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5"/>
      <c r="R87" s="7"/>
      <c r="S87" s="7"/>
      <c r="T87" s="23">
        <f>T88</f>
        <v>106100</v>
      </c>
      <c r="U87" s="23">
        <f t="shared" ref="U87:AL87" si="31">U88</f>
        <v>0</v>
      </c>
      <c r="V87" s="23">
        <f t="shared" si="31"/>
        <v>0</v>
      </c>
      <c r="W87" s="23">
        <f t="shared" si="31"/>
        <v>0</v>
      </c>
      <c r="X87" s="23">
        <f t="shared" si="31"/>
        <v>0</v>
      </c>
      <c r="Y87" s="23">
        <f t="shared" si="31"/>
        <v>0</v>
      </c>
      <c r="Z87" s="23">
        <f t="shared" si="31"/>
        <v>0</v>
      </c>
      <c r="AA87" s="23">
        <f t="shared" si="31"/>
        <v>0</v>
      </c>
      <c r="AB87" s="23">
        <f t="shared" si="31"/>
        <v>0</v>
      </c>
      <c r="AC87" s="23">
        <f t="shared" si="31"/>
        <v>0</v>
      </c>
      <c r="AD87" s="23">
        <f t="shared" si="31"/>
        <v>0</v>
      </c>
      <c r="AE87" s="23">
        <f t="shared" si="31"/>
        <v>0</v>
      </c>
      <c r="AF87" s="23">
        <f t="shared" si="31"/>
        <v>0</v>
      </c>
      <c r="AG87" s="23">
        <f t="shared" si="31"/>
        <v>0</v>
      </c>
      <c r="AH87" s="23">
        <f t="shared" si="31"/>
        <v>106106</v>
      </c>
      <c r="AI87" s="23">
        <f t="shared" si="31"/>
        <v>0</v>
      </c>
      <c r="AJ87" s="23">
        <f t="shared" si="31"/>
        <v>0</v>
      </c>
      <c r="AK87" s="23">
        <f t="shared" si="31"/>
        <v>0</v>
      </c>
      <c r="AL87" s="23">
        <f t="shared" si="31"/>
        <v>106106</v>
      </c>
      <c r="AM87" s="8"/>
      <c r="AN87" s="8"/>
      <c r="AO87" s="8"/>
    </row>
    <row r="88" spans="1:41" ht="47.45" customHeight="1" x14ac:dyDescent="0.25">
      <c r="A88" s="6" t="s">
        <v>112</v>
      </c>
      <c r="B88" s="7" t="s">
        <v>111</v>
      </c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5" t="s">
        <v>113</v>
      </c>
      <c r="R88" s="7" t="s">
        <v>56</v>
      </c>
      <c r="S88" s="7" t="s">
        <v>26</v>
      </c>
      <c r="T88" s="23">
        <v>106100</v>
      </c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>
        <v>106106</v>
      </c>
      <c r="AI88" s="23"/>
      <c r="AJ88" s="23"/>
      <c r="AK88" s="23"/>
      <c r="AL88" s="23">
        <v>106106</v>
      </c>
      <c r="AM88" s="8"/>
      <c r="AN88" s="8"/>
      <c r="AO88" s="8"/>
    </row>
    <row r="89" spans="1:41" ht="47.45" customHeight="1" x14ac:dyDescent="0.25">
      <c r="A89" s="6" t="s">
        <v>114</v>
      </c>
      <c r="B89" s="7" t="s">
        <v>115</v>
      </c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5"/>
      <c r="R89" s="7"/>
      <c r="S89" s="7"/>
      <c r="T89" s="23">
        <f>T90</f>
        <v>13000</v>
      </c>
      <c r="U89" s="23">
        <f t="shared" ref="U89:AL89" si="32">U90</f>
        <v>0</v>
      </c>
      <c r="V89" s="23">
        <f t="shared" si="32"/>
        <v>0</v>
      </c>
      <c r="W89" s="23">
        <f t="shared" si="32"/>
        <v>0</v>
      </c>
      <c r="X89" s="23">
        <f t="shared" si="32"/>
        <v>0</v>
      </c>
      <c r="Y89" s="23">
        <f t="shared" si="32"/>
        <v>0</v>
      </c>
      <c r="Z89" s="23">
        <f t="shared" si="32"/>
        <v>0</v>
      </c>
      <c r="AA89" s="23">
        <f t="shared" si="32"/>
        <v>0</v>
      </c>
      <c r="AB89" s="23">
        <f t="shared" si="32"/>
        <v>0</v>
      </c>
      <c r="AC89" s="23">
        <f t="shared" si="32"/>
        <v>0</v>
      </c>
      <c r="AD89" s="23">
        <f t="shared" si="32"/>
        <v>0</v>
      </c>
      <c r="AE89" s="23">
        <f t="shared" si="32"/>
        <v>0</v>
      </c>
      <c r="AF89" s="23">
        <f t="shared" si="32"/>
        <v>0</v>
      </c>
      <c r="AG89" s="23">
        <f t="shared" si="32"/>
        <v>0</v>
      </c>
      <c r="AH89" s="23">
        <f t="shared" si="32"/>
        <v>13000</v>
      </c>
      <c r="AI89" s="23">
        <f t="shared" si="32"/>
        <v>0</v>
      </c>
      <c r="AJ89" s="23">
        <f t="shared" si="32"/>
        <v>0</v>
      </c>
      <c r="AK89" s="23">
        <f t="shared" si="32"/>
        <v>0</v>
      </c>
      <c r="AL89" s="23">
        <f t="shared" si="32"/>
        <v>13000</v>
      </c>
      <c r="AM89" s="8"/>
      <c r="AN89" s="8"/>
      <c r="AO89" s="8"/>
    </row>
    <row r="90" spans="1:41" ht="47.45" customHeight="1" x14ac:dyDescent="0.25">
      <c r="A90" s="6" t="s">
        <v>116</v>
      </c>
      <c r="B90" s="7" t="s">
        <v>115</v>
      </c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5" t="s">
        <v>113</v>
      </c>
      <c r="R90" s="7" t="s">
        <v>56</v>
      </c>
      <c r="S90" s="7" t="s">
        <v>39</v>
      </c>
      <c r="T90" s="23">
        <v>13000</v>
      </c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>
        <v>13000</v>
      </c>
      <c r="AI90" s="23"/>
      <c r="AJ90" s="23"/>
      <c r="AK90" s="23"/>
      <c r="AL90" s="23">
        <v>13000</v>
      </c>
      <c r="AM90" s="8"/>
      <c r="AN90" s="8"/>
      <c r="AO90" s="8"/>
    </row>
    <row r="91" spans="1:41" ht="31.7" customHeight="1" x14ac:dyDescent="0.25">
      <c r="A91" s="6" t="s">
        <v>117</v>
      </c>
      <c r="B91" s="7" t="s">
        <v>118</v>
      </c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5"/>
      <c r="R91" s="7"/>
      <c r="S91" s="7"/>
      <c r="T91" s="23">
        <f>T92</f>
        <v>80000</v>
      </c>
      <c r="U91" s="23">
        <f t="shared" ref="U91:AL91" si="33">U92</f>
        <v>0</v>
      </c>
      <c r="V91" s="23">
        <f t="shared" si="33"/>
        <v>0</v>
      </c>
      <c r="W91" s="23">
        <f t="shared" si="33"/>
        <v>0</v>
      </c>
      <c r="X91" s="23">
        <f t="shared" si="33"/>
        <v>0</v>
      </c>
      <c r="Y91" s="23">
        <f t="shared" si="33"/>
        <v>0</v>
      </c>
      <c r="Z91" s="23">
        <f t="shared" si="33"/>
        <v>0</v>
      </c>
      <c r="AA91" s="23">
        <f t="shared" si="33"/>
        <v>0</v>
      </c>
      <c r="AB91" s="23">
        <f t="shared" si="33"/>
        <v>0</v>
      </c>
      <c r="AC91" s="23">
        <f t="shared" si="33"/>
        <v>0</v>
      </c>
      <c r="AD91" s="23">
        <f t="shared" si="33"/>
        <v>0</v>
      </c>
      <c r="AE91" s="23">
        <f t="shared" si="33"/>
        <v>0</v>
      </c>
      <c r="AF91" s="23">
        <f t="shared" si="33"/>
        <v>0</v>
      </c>
      <c r="AG91" s="23">
        <f t="shared" si="33"/>
        <v>0</v>
      </c>
      <c r="AH91" s="23">
        <f t="shared" si="33"/>
        <v>80000</v>
      </c>
      <c r="AI91" s="23">
        <f t="shared" si="33"/>
        <v>0</v>
      </c>
      <c r="AJ91" s="23">
        <f t="shared" si="33"/>
        <v>0</v>
      </c>
      <c r="AK91" s="23">
        <f t="shared" si="33"/>
        <v>0</v>
      </c>
      <c r="AL91" s="23">
        <f t="shared" si="33"/>
        <v>80000</v>
      </c>
      <c r="AM91" s="8"/>
      <c r="AN91" s="8"/>
      <c r="AO91" s="8"/>
    </row>
    <row r="92" spans="1:41" ht="31.7" customHeight="1" x14ac:dyDescent="0.25">
      <c r="A92" s="6" t="s">
        <v>119</v>
      </c>
      <c r="B92" s="7" t="s">
        <v>118</v>
      </c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5" t="s">
        <v>113</v>
      </c>
      <c r="R92" s="7" t="s">
        <v>38</v>
      </c>
      <c r="S92" s="7" t="s">
        <v>39</v>
      </c>
      <c r="T92" s="23">
        <v>80000</v>
      </c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>
        <v>80000</v>
      </c>
      <c r="AI92" s="23"/>
      <c r="AJ92" s="23"/>
      <c r="AK92" s="23"/>
      <c r="AL92" s="23">
        <v>80000</v>
      </c>
      <c r="AM92" s="8"/>
      <c r="AN92" s="8"/>
      <c r="AO92" s="8"/>
    </row>
    <row r="93" spans="1:41" ht="63.4" customHeight="1" x14ac:dyDescent="0.25">
      <c r="A93" s="6" t="s">
        <v>120</v>
      </c>
      <c r="B93" s="7" t="s">
        <v>121</v>
      </c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5"/>
      <c r="R93" s="7"/>
      <c r="S93" s="7"/>
      <c r="T93" s="23">
        <f>T94+T95</f>
        <v>300100</v>
      </c>
      <c r="U93" s="23">
        <f t="shared" ref="U93:AO93" si="34">U94</f>
        <v>281400</v>
      </c>
      <c r="V93" s="23">
        <f t="shared" si="34"/>
        <v>0</v>
      </c>
      <c r="W93" s="23">
        <f t="shared" si="34"/>
        <v>0</v>
      </c>
      <c r="X93" s="23">
        <f t="shared" si="34"/>
        <v>0</v>
      </c>
      <c r="Y93" s="23">
        <f t="shared" si="34"/>
        <v>0</v>
      </c>
      <c r="Z93" s="23">
        <f t="shared" si="34"/>
        <v>0</v>
      </c>
      <c r="AA93" s="23">
        <f t="shared" si="34"/>
        <v>0</v>
      </c>
      <c r="AB93" s="23">
        <f t="shared" si="34"/>
        <v>0</v>
      </c>
      <c r="AC93" s="23">
        <f t="shared" si="34"/>
        <v>0</v>
      </c>
      <c r="AD93" s="23">
        <f t="shared" si="34"/>
        <v>0</v>
      </c>
      <c r="AE93" s="23">
        <f t="shared" si="34"/>
        <v>0</v>
      </c>
      <c r="AF93" s="23">
        <f t="shared" si="34"/>
        <v>0</v>
      </c>
      <c r="AG93" s="23">
        <f t="shared" si="34"/>
        <v>0</v>
      </c>
      <c r="AH93" s="23">
        <f t="shared" si="34"/>
        <v>271600</v>
      </c>
      <c r="AI93" s="23">
        <f t="shared" si="34"/>
        <v>291500</v>
      </c>
      <c r="AJ93" s="23">
        <f t="shared" si="34"/>
        <v>0</v>
      </c>
      <c r="AK93" s="23">
        <f t="shared" si="34"/>
        <v>0</v>
      </c>
      <c r="AL93" s="23">
        <f t="shared" si="34"/>
        <v>285800</v>
      </c>
      <c r="AM93" s="13">
        <f t="shared" si="34"/>
        <v>0</v>
      </c>
      <c r="AN93" s="13">
        <f t="shared" si="34"/>
        <v>0</v>
      </c>
      <c r="AO93" s="13">
        <f t="shared" si="34"/>
        <v>0</v>
      </c>
    </row>
    <row r="94" spans="1:41" ht="126.4" customHeight="1" x14ac:dyDescent="0.25">
      <c r="A94" s="9" t="s">
        <v>122</v>
      </c>
      <c r="B94" s="7" t="s">
        <v>121</v>
      </c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5" t="s">
        <v>54</v>
      </c>
      <c r="R94" s="7" t="s">
        <v>105</v>
      </c>
      <c r="S94" s="7" t="s">
        <v>39</v>
      </c>
      <c r="T94" s="23">
        <v>267200</v>
      </c>
      <c r="U94" s="23">
        <v>281400</v>
      </c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>
        <v>271600</v>
      </c>
      <c r="AI94" s="23">
        <v>291500</v>
      </c>
      <c r="AJ94" s="23"/>
      <c r="AK94" s="23"/>
      <c r="AL94" s="23">
        <v>285800</v>
      </c>
      <c r="AM94" s="8"/>
      <c r="AN94" s="8"/>
      <c r="AO94" s="8"/>
    </row>
    <row r="95" spans="1:41" ht="126.4" customHeight="1" x14ac:dyDescent="0.25">
      <c r="A95" s="9" t="s">
        <v>152</v>
      </c>
      <c r="B95" s="7" t="s">
        <v>121</v>
      </c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27">
        <v>200</v>
      </c>
      <c r="R95" s="7" t="s">
        <v>105</v>
      </c>
      <c r="S95" s="7" t="s">
        <v>39</v>
      </c>
      <c r="T95" s="23">
        <v>32900</v>
      </c>
      <c r="U95" s="23">
        <v>281400</v>
      </c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8"/>
      <c r="AN95" s="8"/>
      <c r="AO95" s="8"/>
    </row>
    <row r="96" spans="1:41" ht="47.45" customHeight="1" x14ac:dyDescent="0.25">
      <c r="A96" s="6" t="s">
        <v>123</v>
      </c>
      <c r="B96" s="7" t="s">
        <v>124</v>
      </c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5"/>
      <c r="R96" s="7"/>
      <c r="S96" s="7"/>
      <c r="T96" s="23">
        <f>T97</f>
        <v>3520</v>
      </c>
      <c r="U96" s="23">
        <f t="shared" ref="U96:AL96" si="35">U97</f>
        <v>0</v>
      </c>
      <c r="V96" s="23">
        <f t="shared" si="35"/>
        <v>3520</v>
      </c>
      <c r="W96" s="23">
        <f t="shared" si="35"/>
        <v>0</v>
      </c>
      <c r="X96" s="23">
        <f t="shared" si="35"/>
        <v>0</v>
      </c>
      <c r="Y96" s="23">
        <f t="shared" si="35"/>
        <v>0</v>
      </c>
      <c r="Z96" s="23">
        <f t="shared" si="35"/>
        <v>0</v>
      </c>
      <c r="AA96" s="23">
        <f t="shared" si="35"/>
        <v>0</v>
      </c>
      <c r="AB96" s="23">
        <f t="shared" si="35"/>
        <v>0</v>
      </c>
      <c r="AC96" s="23">
        <f t="shared" si="35"/>
        <v>0</v>
      </c>
      <c r="AD96" s="23">
        <f t="shared" si="35"/>
        <v>0</v>
      </c>
      <c r="AE96" s="23">
        <f t="shared" si="35"/>
        <v>0</v>
      </c>
      <c r="AF96" s="23">
        <f t="shared" si="35"/>
        <v>0</v>
      </c>
      <c r="AG96" s="23">
        <f t="shared" si="35"/>
        <v>0</v>
      </c>
      <c r="AH96" s="23">
        <f t="shared" si="35"/>
        <v>3520</v>
      </c>
      <c r="AI96" s="23">
        <f t="shared" si="35"/>
        <v>0</v>
      </c>
      <c r="AJ96" s="23">
        <f t="shared" si="35"/>
        <v>3520</v>
      </c>
      <c r="AK96" s="23">
        <f t="shared" si="35"/>
        <v>0</v>
      </c>
      <c r="AL96" s="23">
        <f t="shared" si="35"/>
        <v>3520</v>
      </c>
      <c r="AM96" s="8"/>
      <c r="AN96" s="8">
        <v>3520</v>
      </c>
      <c r="AO96" s="8"/>
    </row>
    <row r="97" spans="1:41" ht="79.150000000000006" customHeight="1" x14ac:dyDescent="0.25">
      <c r="A97" s="6" t="s">
        <v>125</v>
      </c>
      <c r="B97" s="7" t="s">
        <v>124</v>
      </c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5" t="s">
        <v>25</v>
      </c>
      <c r="R97" s="7" t="s">
        <v>56</v>
      </c>
      <c r="S97" s="7" t="s">
        <v>103</v>
      </c>
      <c r="T97" s="23">
        <v>3520</v>
      </c>
      <c r="U97" s="23"/>
      <c r="V97" s="23">
        <v>3520</v>
      </c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>
        <v>3520</v>
      </c>
      <c r="AI97" s="23"/>
      <c r="AJ97" s="23">
        <v>3520</v>
      </c>
      <c r="AK97" s="23"/>
      <c r="AL97" s="23">
        <v>3520</v>
      </c>
      <c r="AM97" s="8"/>
      <c r="AN97" s="8">
        <v>3520</v>
      </c>
      <c r="AO97" s="8"/>
    </row>
    <row r="98" spans="1:41" ht="15.75" customHeight="1" x14ac:dyDescent="0.25">
      <c r="A98" s="6" t="s">
        <v>126</v>
      </c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5"/>
      <c r="R98" s="7"/>
      <c r="S98" s="7"/>
      <c r="T98" s="23">
        <f>T16+T23+T31+T47+T54+T66+T63</f>
        <v>43887978.560000002</v>
      </c>
      <c r="U98" s="23">
        <f t="shared" ref="U98:AL98" si="36">U16+U23+U31+U47+U54+U66+U63</f>
        <v>281400</v>
      </c>
      <c r="V98" s="23">
        <f t="shared" si="36"/>
        <v>3520</v>
      </c>
      <c r="W98" s="23">
        <f t="shared" si="36"/>
        <v>0</v>
      </c>
      <c r="X98" s="23">
        <f t="shared" si="36"/>
        <v>0</v>
      </c>
      <c r="Y98" s="23">
        <f t="shared" si="36"/>
        <v>0</v>
      </c>
      <c r="Z98" s="23">
        <f t="shared" si="36"/>
        <v>0</v>
      </c>
      <c r="AA98" s="23">
        <f t="shared" si="36"/>
        <v>0</v>
      </c>
      <c r="AB98" s="23">
        <f t="shared" si="36"/>
        <v>0</v>
      </c>
      <c r="AC98" s="23">
        <f t="shared" si="36"/>
        <v>0</v>
      </c>
      <c r="AD98" s="23">
        <f t="shared" si="36"/>
        <v>0</v>
      </c>
      <c r="AE98" s="23">
        <f t="shared" si="36"/>
        <v>0</v>
      </c>
      <c r="AF98" s="23">
        <f t="shared" si="36"/>
        <v>0</v>
      </c>
      <c r="AG98" s="23">
        <f t="shared" si="36"/>
        <v>0</v>
      </c>
      <c r="AH98" s="23">
        <f>AH16+AH23+AH31+AH47+AH54+AH66+AH63</f>
        <v>31389590</v>
      </c>
      <c r="AI98" s="23">
        <f t="shared" si="36"/>
        <v>3485600</v>
      </c>
      <c r="AJ98" s="23">
        <f t="shared" si="36"/>
        <v>3197620</v>
      </c>
      <c r="AK98" s="23">
        <f t="shared" si="36"/>
        <v>3194100</v>
      </c>
      <c r="AL98" s="23">
        <f t="shared" si="36"/>
        <v>31220420</v>
      </c>
      <c r="AM98" s="8"/>
      <c r="AN98" s="8">
        <v>3520</v>
      </c>
      <c r="AO98" s="8"/>
    </row>
  </sheetData>
  <mergeCells count="34">
    <mergeCell ref="T1:AL1"/>
    <mergeCell ref="A10:AL10"/>
    <mergeCell ref="A9:AL9"/>
    <mergeCell ref="T4:AL4"/>
    <mergeCell ref="T5:AL5"/>
    <mergeCell ref="AH6:AL6"/>
    <mergeCell ref="AH7:AL7"/>
    <mergeCell ref="AO13:AO14"/>
    <mergeCell ref="Q13:Q14"/>
    <mergeCell ref="U13:U14"/>
    <mergeCell ref="S13:S14"/>
    <mergeCell ref="AN13:AN14"/>
    <mergeCell ref="R13:R14"/>
    <mergeCell ref="AJ13:AJ14"/>
    <mergeCell ref="W13:W14"/>
    <mergeCell ref="AB13:AB14"/>
    <mergeCell ref="V13:V14"/>
    <mergeCell ref="AD13:AD14"/>
    <mergeCell ref="AM13:AM14"/>
    <mergeCell ref="AI13:AI14"/>
    <mergeCell ref="AL13:AL14"/>
    <mergeCell ref="AK13:AK14"/>
    <mergeCell ref="A13:A14"/>
    <mergeCell ref="T13:T14"/>
    <mergeCell ref="X13:X14"/>
    <mergeCell ref="AH13:AH14"/>
    <mergeCell ref="B13:P14"/>
    <mergeCell ref="AC13:AC14"/>
    <mergeCell ref="Y13:Y14"/>
    <mergeCell ref="AA13:AA14"/>
    <mergeCell ref="AF13:AF14"/>
    <mergeCell ref="AG13:AG14"/>
    <mergeCell ref="Z13:Z14"/>
    <mergeCell ref="AE13:AE14"/>
  </mergeCells>
  <phoneticPr fontId="8" type="noConversion"/>
  <pageMargins left="0.31496062992125984" right="0.11811023622047245" top="0.35433070866141736" bottom="0.35433070866141736" header="0.31496062992125984" footer="0.31496062992125984"/>
  <pageSetup paperSize="9" scale="60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 5</vt:lpstr>
      <vt:lpstr>'ПР 5'!Заголовки_для_печати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rep:2.48.0.305</dc:description>
  <cp:lastModifiedBy>Алла Романовна</cp:lastModifiedBy>
  <cp:lastPrinted>2020-12-04T11:13:35Z</cp:lastPrinted>
  <dcterms:created xsi:type="dcterms:W3CDTF">2019-11-14T09:01:40Z</dcterms:created>
  <dcterms:modified xsi:type="dcterms:W3CDTF">2020-12-04T11:21:20Z</dcterms:modified>
</cp:coreProperties>
</file>